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95" windowHeight="14535"/>
  </bookViews>
  <sheets>
    <sheet name="ACHIZ DIRECTE" sheetId="5" r:id="rId1"/>
    <sheet name="PROCEDURI" sheetId="7" r:id="rId2"/>
    <sheet name="Sheet1" sheetId="8" r:id="rId3"/>
  </sheets>
  <definedNames>
    <definedName name="_xlnm._FilterDatabase" localSheetId="0" hidden="1">'ACHIZ DIRECTE'!$A$223:$Q$229</definedName>
    <definedName name="QPAAP">#REF!</definedName>
  </definedNames>
  <calcPr calcId="145621"/>
</workbook>
</file>

<file path=xl/calcChain.xml><?xml version="1.0" encoding="utf-8"?>
<calcChain xmlns="http://schemas.openxmlformats.org/spreadsheetml/2006/main">
  <c r="B442" i="8" l="1"/>
  <c r="B440" i="8"/>
  <c r="H474" i="5" l="1"/>
  <c r="D474" i="5"/>
  <c r="H448" i="5"/>
  <c r="D448" i="5"/>
  <c r="D358" i="5" l="1"/>
  <c r="D246" i="5"/>
  <c r="D21" i="7" l="1"/>
  <c r="D22" i="7"/>
  <c r="D23" i="7" l="1"/>
  <c r="H23" i="7" s="1"/>
  <c r="D272" i="5"/>
  <c r="D271" i="5"/>
  <c r="D396" i="5"/>
  <c r="D465" i="5" l="1"/>
  <c r="D405" i="5"/>
  <c r="D382" i="5"/>
  <c r="D238" i="5"/>
  <c r="D250" i="5"/>
  <c r="D241" i="5" l="1"/>
  <c r="D240" i="5"/>
  <c r="D378" i="5"/>
  <c r="D379" i="5"/>
  <c r="D380" i="5"/>
  <c r="D373" i="5"/>
  <c r="D374" i="5"/>
  <c r="D472" i="5" l="1"/>
  <c r="D330" i="5"/>
  <c r="D329" i="5"/>
  <c r="D368" i="5" l="1"/>
  <c r="D387" i="5"/>
  <c r="D395" i="5"/>
  <c r="D397" i="5"/>
  <c r="D407" i="5"/>
  <c r="D417" i="5"/>
  <c r="D420" i="5"/>
  <c r="D421" i="5"/>
  <c r="D259" i="5"/>
  <c r="D168" i="5"/>
  <c r="D167" i="5"/>
  <c r="D170" i="5"/>
  <c r="D298" i="5"/>
  <c r="D297" i="5"/>
  <c r="D296" i="5"/>
  <c r="D295" i="5"/>
  <c r="D301" i="5"/>
  <c r="D300" i="5"/>
  <c r="D286" i="5"/>
  <c r="D285" i="5"/>
  <c r="D284" i="5"/>
  <c r="D283" i="5"/>
  <c r="D288" i="5"/>
  <c r="D287" i="5"/>
  <c r="D289" i="5"/>
  <c r="D278" i="5"/>
  <c r="D279" i="5"/>
  <c r="D280" i="5"/>
  <c r="D270" i="5"/>
  <c r="D268" i="5"/>
  <c r="D267" i="5"/>
  <c r="D269" i="5"/>
  <c r="D273" i="5"/>
  <c r="D264" i="5"/>
  <c r="D262" i="5"/>
  <c r="D294" i="5" l="1"/>
  <c r="D293" i="5"/>
  <c r="D317" i="5"/>
  <c r="D316" i="5"/>
  <c r="D315" i="5"/>
  <c r="D321" i="5"/>
  <c r="D320" i="5"/>
  <c r="D319" i="5"/>
  <c r="D318" i="5"/>
  <c r="D322" i="5"/>
  <c r="D389" i="5"/>
  <c r="D333" i="5"/>
  <c r="D332" i="5"/>
  <c r="D388" i="5"/>
  <c r="D309" i="5"/>
  <c r="D308" i="5"/>
  <c r="D307" i="5"/>
  <c r="D306" i="5"/>
  <c r="D311" i="5"/>
  <c r="D310" i="5"/>
  <c r="D305" i="5"/>
  <c r="D468" i="5"/>
  <c r="D328" i="5"/>
  <c r="D471" i="5"/>
  <c r="D469" i="5"/>
  <c r="D229" i="5"/>
  <c r="D223" i="5"/>
  <c r="D226" i="5"/>
  <c r="D462" i="5" l="1"/>
  <c r="D461" i="5"/>
  <c r="D375" i="5"/>
  <c r="D156" i="5"/>
  <c r="D254" i="5"/>
  <c r="D410" i="5"/>
  <c r="D350" i="5"/>
  <c r="D258" i="5"/>
  <c r="D463" i="5"/>
  <c r="D467" i="5"/>
  <c r="D231" i="5"/>
  <c r="D153" i="5" l="1"/>
  <c r="D29" i="5"/>
  <c r="D144" i="5"/>
  <c r="D77" i="5"/>
  <c r="D277" i="5"/>
  <c r="D281" i="5"/>
  <c r="D291" i="5"/>
  <c r="D290" i="5"/>
  <c r="D107" i="5"/>
  <c r="D108" i="5"/>
  <c r="D105" i="5"/>
  <c r="D335" i="5" l="1"/>
  <c r="D324" i="5"/>
  <c r="D323" i="5"/>
  <c r="D390" i="5"/>
  <c r="D391" i="5"/>
  <c r="D314" i="5"/>
  <c r="D299" i="5"/>
  <c r="D459" i="5"/>
  <c r="D456" i="5"/>
  <c r="D227" i="5"/>
  <c r="D224" i="5"/>
  <c r="D257" i="5"/>
  <c r="D260" i="5"/>
  <c r="D341" i="5"/>
  <c r="D342" i="5"/>
  <c r="D302" i="5"/>
  <c r="D449" i="5"/>
  <c r="D275" i="5"/>
  <c r="D276" i="5"/>
  <c r="D164" i="5"/>
  <c r="D158" i="5"/>
  <c r="D141" i="5"/>
  <c r="D249" i="5"/>
  <c r="D439" i="5"/>
  <c r="D383" i="5"/>
  <c r="D384" i="5"/>
  <c r="D154" i="5"/>
  <c r="D265" i="5"/>
  <c r="D266" i="5"/>
  <c r="D125" i="5"/>
  <c r="D112" i="5"/>
  <c r="D111" i="5"/>
  <c r="D110" i="5"/>
  <c r="D126" i="5"/>
  <c r="D117" i="5"/>
  <c r="D116" i="5"/>
  <c r="D91" i="5"/>
  <c r="D79" i="5"/>
  <c r="D21" i="5"/>
  <c r="D65" i="5"/>
  <c r="D143" i="5"/>
  <c r="D60" i="5"/>
  <c r="D61" i="5"/>
  <c r="D92" i="5"/>
  <c r="D100" i="5"/>
  <c r="D101" i="5"/>
  <c r="D146" i="5"/>
  <c r="D33" i="5"/>
  <c r="D177" i="5"/>
  <c r="D452" i="5"/>
  <c r="D139" i="5"/>
  <c r="D55" i="5"/>
  <c r="D47" i="5"/>
  <c r="D46" i="5"/>
  <c r="D69" i="5"/>
  <c r="D74" i="5"/>
  <c r="D73" i="5"/>
  <c r="D54" i="5"/>
  <c r="D52" i="5"/>
  <c r="D51" i="5"/>
  <c r="D50" i="5"/>
  <c r="D32" i="5"/>
  <c r="D31" i="5"/>
  <c r="D135" i="5"/>
  <c r="D134" i="5"/>
  <c r="D133" i="5"/>
  <c r="D132" i="5"/>
  <c r="D131" i="5"/>
  <c r="D130" i="5"/>
  <c r="D129" i="5"/>
  <c r="D90" i="5"/>
  <c r="D138" i="5"/>
  <c r="D137" i="5"/>
  <c r="D136" i="5"/>
  <c r="D161" i="5"/>
  <c r="D160" i="5"/>
  <c r="D183" i="5"/>
  <c r="D182" i="5"/>
  <c r="D180" i="5"/>
  <c r="D184" i="5"/>
  <c r="D451" i="5"/>
  <c r="D43" i="5"/>
  <c r="D49" i="5"/>
  <c r="D282" i="5"/>
  <c r="D48" i="5"/>
  <c r="D242" i="5"/>
  <c r="D234" i="5"/>
  <c r="D233" i="5"/>
  <c r="D235" i="5"/>
  <c r="D53" i="5"/>
  <c r="D34" i="5"/>
  <c r="D35" i="5"/>
  <c r="D44" i="5"/>
  <c r="D128" i="5"/>
  <c r="D76" i="5"/>
  <c r="D243" i="5"/>
  <c r="D198" i="5"/>
  <c r="D197" i="5"/>
  <c r="D199" i="5"/>
  <c r="D385" i="5"/>
  <c r="D25" i="5"/>
  <c r="D24" i="5"/>
  <c r="D26" i="5"/>
  <c r="D22" i="5"/>
  <c r="D27" i="5"/>
  <c r="D442" i="5"/>
  <c r="D192" i="5"/>
  <c r="D178" i="5"/>
  <c r="D188" i="5"/>
  <c r="D331" i="5"/>
  <c r="D473" i="5"/>
  <c r="D470" i="5"/>
  <c r="D94" i="5"/>
  <c r="D45" i="5"/>
  <c r="D56" i="5"/>
  <c r="D87" i="5"/>
  <c r="D41" i="5"/>
  <c r="D66" i="5"/>
  <c r="D103" i="5"/>
  <c r="D120" i="5"/>
  <c r="D81" i="5"/>
  <c r="D438" i="5" l="1"/>
  <c r="D435" i="5"/>
  <c r="D351" i="5"/>
  <c r="D348" i="5"/>
  <c r="D349" i="5" s="1"/>
  <c r="H349" i="5" s="1"/>
  <c r="D344" i="5"/>
  <c r="D345" i="5" s="1"/>
  <c r="H345" i="5" s="1"/>
  <c r="D346" i="5"/>
  <c r="D347" i="5" s="1"/>
  <c r="H347" i="5" s="1"/>
  <c r="D340" i="5"/>
  <c r="D225" i="5"/>
  <c r="D228" i="5"/>
  <c r="D172" i="5"/>
  <c r="D174" i="5"/>
  <c r="D173" i="5"/>
  <c r="D17" i="7"/>
  <c r="D18" i="7"/>
  <c r="D16" i="7"/>
  <c r="H20" i="7" l="1"/>
  <c r="D230" i="5"/>
  <c r="D175" i="5"/>
  <c r="H175" i="5" s="1"/>
  <c r="H19" i="7"/>
  <c r="D19" i="7"/>
  <c r="D162" i="5"/>
  <c r="D159" i="5"/>
  <c r="D155" i="5"/>
  <c r="D166" i="5" s="1"/>
  <c r="H166" i="5" s="1"/>
  <c r="D165" i="5"/>
  <c r="D163" i="5"/>
  <c r="D157" i="5"/>
  <c r="D115" i="5"/>
  <c r="D114" i="5"/>
  <c r="D113" i="5"/>
  <c r="D85" i="5"/>
  <c r="J19" i="7" l="1"/>
  <c r="D361" i="5"/>
  <c r="D360" i="5"/>
  <c r="D359" i="5"/>
  <c r="D362" i="5" s="1"/>
  <c r="H362" i="5" s="1"/>
  <c r="D357" i="5"/>
  <c r="D356" i="5"/>
  <c r="D355" i="5"/>
  <c r="D354" i="5"/>
  <c r="D353" i="5"/>
  <c r="D436" i="5"/>
  <c r="D434" i="5"/>
  <c r="D169" i="5"/>
  <c r="D171" i="5" s="1"/>
  <c r="H171" i="5" s="1"/>
  <c r="D437" i="5" l="1"/>
  <c r="H437" i="5"/>
  <c r="D212" i="5"/>
  <c r="D207" i="5"/>
  <c r="D210" i="5"/>
  <c r="D209" i="5"/>
  <c r="D216" i="5"/>
  <c r="D215" i="5"/>
  <c r="D206" i="5"/>
  <c r="D186" i="5"/>
  <c r="D187" i="5"/>
  <c r="D193" i="5"/>
  <c r="D191" i="5"/>
  <c r="D194" i="5"/>
  <c r="D190" i="5"/>
  <c r="D181" i="5"/>
  <c r="D176" i="5"/>
  <c r="D196" i="5"/>
  <c r="D195" i="5"/>
  <c r="D214" i="5"/>
  <c r="D179" i="5"/>
  <c r="D200" i="5"/>
  <c r="D213" i="5"/>
  <c r="D208" i="5"/>
  <c r="D211" i="5"/>
  <c r="D217" i="5"/>
  <c r="D218" i="5"/>
  <c r="D205" i="5"/>
  <c r="D221" i="5"/>
  <c r="D220" i="5"/>
  <c r="D201" i="5"/>
  <c r="D255" i="5"/>
  <c r="D256" i="5"/>
  <c r="D203" i="5"/>
  <c r="D204" i="5"/>
  <c r="D219" i="5"/>
  <c r="D202" i="5"/>
  <c r="D189" i="5"/>
  <c r="D339" i="5"/>
  <c r="D450" i="5"/>
  <c r="D455" i="5"/>
  <c r="D185" i="5" l="1"/>
  <c r="H185" i="5" s="1"/>
  <c r="D222" i="5"/>
  <c r="H222" i="5" s="1"/>
  <c r="D443" i="5"/>
  <c r="D444" i="5" s="1"/>
  <c r="H444" i="5" s="1"/>
  <c r="D453" i="5" l="1"/>
  <c r="D454" i="5"/>
  <c r="D457" i="5"/>
  <c r="D460" i="5" s="1"/>
  <c r="H460" i="5" s="1"/>
  <c r="D458" i="5"/>
  <c r="D431" i="5"/>
  <c r="D432" i="5"/>
  <c r="D433" i="5" l="1"/>
  <c r="H433" i="5" s="1"/>
  <c r="D248" i="5"/>
  <c r="D381" i="5"/>
  <c r="D466" i="5"/>
  <c r="D424" i="5"/>
  <c r="D244" i="5"/>
  <c r="D425" i="5"/>
  <c r="D426" i="5"/>
  <c r="D427" i="5"/>
  <c r="D428" i="5"/>
  <c r="D429" i="5"/>
  <c r="D430" i="5" l="1"/>
  <c r="H430" i="5" s="1"/>
  <c r="D464" i="5"/>
  <c r="D62" i="5"/>
  <c r="D109" i="5"/>
  <c r="D70" i="5"/>
  <c r="D75" i="5"/>
  <c r="D127" i="5"/>
  <c r="D93" i="5"/>
  <c r="D71" i="5"/>
  <c r="D72" i="5"/>
  <c r="D419" i="5"/>
  <c r="D376" i="5"/>
  <c r="D118" i="5"/>
  <c r="D119" i="5"/>
  <c r="D59" i="5"/>
  <c r="D89" i="5"/>
  <c r="D36" i="5"/>
  <c r="D98" i="5"/>
  <c r="D150" i="5"/>
  <c r="D19" i="5"/>
  <c r="D67" i="5"/>
  <c r="D413" i="5"/>
  <c r="D236" i="5"/>
  <c r="D334" i="5"/>
  <c r="D336" i="5"/>
  <c r="D337" i="5"/>
  <c r="D338" i="5"/>
  <c r="D80" i="5"/>
  <c r="D102" i="5"/>
  <c r="D23" i="5"/>
  <c r="D39" i="5"/>
  <c r="D366" i="5"/>
  <c r="D142" i="5"/>
  <c r="D145" i="5"/>
  <c r="D64" i="5"/>
  <c r="H230" i="5" l="1"/>
  <c r="D371" i="5"/>
  <c r="D292" i="5"/>
  <c r="D398" i="5"/>
  <c r="D364" i="5"/>
  <c r="D365" i="5"/>
  <c r="D263" i="5"/>
  <c r="D245" i="5"/>
  <c r="D247" i="5"/>
  <c r="D253" i="5"/>
  <c r="D261" i="5" s="1"/>
  <c r="D124" i="5"/>
  <c r="D122" i="5"/>
  <c r="D123" i="5"/>
  <c r="D78" i="5"/>
  <c r="D18" i="5"/>
  <c r="D151" i="5"/>
  <c r="D58" i="5"/>
  <c r="D28" i="5"/>
  <c r="D237" i="5"/>
  <c r="D251" i="5"/>
  <c r="D106" i="5"/>
  <c r="D148" i="5"/>
  <c r="D149" i="5"/>
  <c r="D147" i="5"/>
  <c r="D20" i="5"/>
  <c r="D88" i="5"/>
  <c r="D95" i="5"/>
  <c r="D96" i="5"/>
  <c r="D367" i="5"/>
  <c r="D414" i="5"/>
  <c r="D406" i="5"/>
  <c r="D17" i="5"/>
  <c r="D30" i="5"/>
  <c r="D445" i="5"/>
  <c r="D446" i="5"/>
  <c r="D447" i="5"/>
  <c r="D408" i="5"/>
  <c r="D409" i="5"/>
  <c r="D377" i="5"/>
  <c r="D440" i="5"/>
  <c r="D363" i="5"/>
  <c r="D37" i="5"/>
  <c r="D369" i="5"/>
  <c r="D370" i="5"/>
  <c r="D441" i="5" l="1"/>
  <c r="H441" i="5" s="1"/>
  <c r="H261" i="5"/>
  <c r="D403" i="5" l="1"/>
  <c r="D404" i="5"/>
  <c r="D327" i="5"/>
  <c r="D392" i="5"/>
  <c r="D393" i="5"/>
  <c r="D402" i="5"/>
  <c r="D386" i="5"/>
  <c r="D415" i="5"/>
  <c r="D416" i="5"/>
  <c r="D303" i="5" l="1"/>
  <c r="D304" i="5"/>
  <c r="D232" i="5"/>
  <c r="D86" i="5"/>
  <c r="D352" i="5" l="1"/>
  <c r="H352" i="5" s="1"/>
  <c r="D418" i="5"/>
  <c r="D82" i="5"/>
  <c r="D121" i="5"/>
  <c r="D104" i="5"/>
  <c r="D57" i="5"/>
  <c r="D97" i="5"/>
  <c r="D40" i="5"/>
  <c r="D422" i="5"/>
  <c r="D423" i="5" s="1"/>
  <c r="H423" i="5" s="1"/>
  <c r="D68" i="5"/>
  <c r="D372" i="5"/>
  <c r="D140" i="5"/>
  <c r="D42" i="5"/>
  <c r="D239" i="5"/>
  <c r="D252" i="5" s="1"/>
  <c r="H252" i="5" s="1"/>
  <c r="D83" i="5"/>
  <c r="D84" i="5"/>
  <c r="D38" i="5"/>
  <c r="D99" i="5"/>
  <c r="D63" i="5"/>
  <c r="D411" i="5"/>
  <c r="D401" i="5"/>
  <c r="D313" i="5"/>
  <c r="D325" i="5"/>
  <c r="D326" i="5"/>
  <c r="D394" i="5"/>
  <c r="D274" i="5"/>
  <c r="D343" i="5" s="1"/>
  <c r="H343" i="5" s="1"/>
  <c r="D399" i="5"/>
  <c r="D400" i="5"/>
  <c r="D412" i="5"/>
  <c r="D312" i="5"/>
  <c r="D152" i="5" l="1"/>
  <c r="H152" i="5" s="1"/>
</calcChain>
</file>

<file path=xl/sharedStrings.xml><?xml version="1.0" encoding="utf-8"?>
<sst xmlns="http://schemas.openxmlformats.org/spreadsheetml/2006/main" count="3626" uniqueCount="768">
  <si>
    <t>UM</t>
  </si>
  <si>
    <t>Nr. crt.</t>
  </si>
  <si>
    <t>Obiectul achizitiei directe</t>
  </si>
  <si>
    <t>Data estimata pentru initiere</t>
  </si>
  <si>
    <t>Data estimata pentru finalizare</t>
  </si>
  <si>
    <t>MINISTERUL AFACERILOR INTERNE</t>
  </si>
  <si>
    <t>INSPECTORATUL DE POLITIE JUDETEAN HARGHITA</t>
  </si>
  <si>
    <t>SERVICIUL LOGISTIC</t>
  </si>
  <si>
    <t>APROB</t>
  </si>
  <si>
    <t>ORDONATOR TERTIAR DE CREDITE</t>
  </si>
  <si>
    <t>ȘEFUL INSPECTORATULUI</t>
  </si>
  <si>
    <t>Comisar șef de poliție</t>
  </si>
  <si>
    <t>AVIZAT</t>
  </si>
  <si>
    <t>ÎNTOCMIT</t>
  </si>
  <si>
    <t>BUGEAC KRISZTINA</t>
  </si>
  <si>
    <t>Codul unic de identificare a fiecărui obiect de contract pentru care se derulează o procedură de atribuire inclusă în programul anual al achiziţiilor publice</t>
  </si>
  <si>
    <t>Valoarea estimată lei fără TVA</t>
  </si>
  <si>
    <t xml:space="preserve">Modalitatea de derulare a procedurii de atribuire, respectiv online sau offline
</t>
  </si>
  <si>
    <t>Tipul și obiectul contractului de achiziție publică/acordului-cadru</t>
  </si>
  <si>
    <t>COD CPV</t>
  </si>
  <si>
    <t>Valoarea estimată a contractului de achiziție publică/acordului-cadru lei fără TVA</t>
  </si>
  <si>
    <t>Procedura stabilită/instrumente specifice pentru derularea procesului de achiziție</t>
  </si>
  <si>
    <t>Data (luna) estimata pentru initiera procedurii</t>
  </si>
  <si>
    <t>Data (luna) estimata pentru atribuirea contractului de achiziție publică/acordului-cadru</t>
  </si>
  <si>
    <t>Persoana responsabilă cu aplicarea procedurii de atribuire</t>
  </si>
  <si>
    <t>Obs.</t>
  </si>
  <si>
    <t>privind achizițiile directe</t>
  </si>
  <si>
    <t>Cantitatea</t>
  </si>
  <si>
    <t>Preț unitar lei fără TVA</t>
  </si>
  <si>
    <t>45421000-4</t>
  </si>
  <si>
    <t>39112000-0</t>
  </si>
  <si>
    <t>45453000-7</t>
  </si>
  <si>
    <t>20.02</t>
  </si>
  <si>
    <t>20.05.30</t>
  </si>
  <si>
    <t>Sursa de finantare: bugetul de stat, art. bug:</t>
  </si>
  <si>
    <t>20.01.01</t>
  </si>
  <si>
    <t>20.01.02</t>
  </si>
  <si>
    <t>20.01.09</t>
  </si>
  <si>
    <t>20.01.06</t>
  </si>
  <si>
    <t>20.01.30</t>
  </si>
  <si>
    <t>20.14</t>
  </si>
  <si>
    <t>KG</t>
  </si>
  <si>
    <t>20.01.08</t>
  </si>
  <si>
    <t>L</t>
  </si>
  <si>
    <t>30197643-5</t>
  </si>
  <si>
    <t>30192130-1</t>
  </si>
  <si>
    <t>30192121-5</t>
  </si>
  <si>
    <t>30192123-9</t>
  </si>
  <si>
    <t>30192154-5</t>
  </si>
  <si>
    <t>30197220-4</t>
  </si>
  <si>
    <t>30199230-1</t>
  </si>
  <si>
    <t>22852000-7</t>
  </si>
  <si>
    <t>30197210-1</t>
  </si>
  <si>
    <t>30192910-3</t>
  </si>
  <si>
    <t>42964000-1</t>
  </si>
  <si>
    <t>24911200-5</t>
  </si>
  <si>
    <t>22612000-3</t>
  </si>
  <si>
    <t>30197330-8</t>
  </si>
  <si>
    <t>24952000-2</t>
  </si>
  <si>
    <t>30197320-5</t>
  </si>
  <si>
    <t>30197110-0</t>
  </si>
  <si>
    <t>39264000-0</t>
  </si>
  <si>
    <t>22816100-4</t>
  </si>
  <si>
    <t>30192000-1</t>
  </si>
  <si>
    <t>30233152-1</t>
  </si>
  <si>
    <t>33711900-6</t>
  </si>
  <si>
    <t>39831200-8</t>
  </si>
  <si>
    <t>39830000-9</t>
  </si>
  <si>
    <t>30125100-2</t>
  </si>
  <si>
    <t>44424200-0</t>
  </si>
  <si>
    <t>30197600-2</t>
  </si>
  <si>
    <t>39541140-9</t>
  </si>
  <si>
    <t>15511100-4</t>
  </si>
  <si>
    <t>18143000-3</t>
  </si>
  <si>
    <t>20.30.30</t>
  </si>
  <si>
    <t>39515400-9</t>
  </si>
  <si>
    <t>30191400-8</t>
  </si>
  <si>
    <t>39130000-2</t>
  </si>
  <si>
    <t>44112240-2</t>
  </si>
  <si>
    <t>39531000-3</t>
  </si>
  <si>
    <t>30197321-2</t>
  </si>
  <si>
    <t>30192132-5</t>
  </si>
  <si>
    <t>38652120-7</t>
  </si>
  <si>
    <t>39516000-2</t>
  </si>
  <si>
    <t>IORDAN MIRCEA ȘTEFAN</t>
  </si>
  <si>
    <t>NESECRET</t>
  </si>
  <si>
    <t>22852100-8</t>
  </si>
  <si>
    <t>30192800-9</t>
  </si>
  <si>
    <t>39121100-7</t>
  </si>
  <si>
    <t>39122100-4</t>
  </si>
  <si>
    <t>39717200-3</t>
  </si>
  <si>
    <t>20.13</t>
  </si>
  <si>
    <t>80530000-8</t>
  </si>
  <si>
    <t>71631100-1</t>
  </si>
  <si>
    <t>71630000-3</t>
  </si>
  <si>
    <t>50413200-5</t>
  </si>
  <si>
    <t>30232110-8</t>
  </si>
  <si>
    <t>70321000-7</t>
  </si>
  <si>
    <t>70310000-7</t>
  </si>
  <si>
    <t>30199760-5</t>
  </si>
  <si>
    <t>45223210-1</t>
  </si>
  <si>
    <t>31224810-3</t>
  </si>
  <si>
    <t>18936000-9</t>
  </si>
  <si>
    <t>30191100-5</t>
  </si>
  <si>
    <t>20.05.01</t>
  </si>
  <si>
    <t>32323500-8</t>
  </si>
  <si>
    <t>20.09</t>
  </si>
  <si>
    <t>38651000-3</t>
  </si>
  <si>
    <t>24960000-1</t>
  </si>
  <si>
    <t>33141420-0</t>
  </si>
  <si>
    <t>33140000-3</t>
  </si>
  <si>
    <t>24455000-8</t>
  </si>
  <si>
    <t>LEMNE DE FOC ESENTA TARE</t>
  </si>
  <si>
    <t>45261900-3</t>
  </si>
  <si>
    <t>90915000-4</t>
  </si>
  <si>
    <t>31531000-7</t>
  </si>
  <si>
    <t>44810000-1</t>
  </si>
  <si>
    <t>44800000-8</t>
  </si>
  <si>
    <t>09122100-1</t>
  </si>
  <si>
    <t>09130000-9</t>
  </si>
  <si>
    <t>03418100-4</t>
  </si>
  <si>
    <t>ONLINE</t>
  </si>
  <si>
    <t>PROCEDURA SIMPLIFICATA</t>
  </si>
  <si>
    <t>ȘEFUL SERVICIULUI  LOGISTIC</t>
  </si>
  <si>
    <t>Nr. referat</t>
  </si>
  <si>
    <t>SEPT 2024</t>
  </si>
  <si>
    <t>IAN 2024</t>
  </si>
  <si>
    <t>Zugrăvire</t>
  </si>
  <si>
    <t>Ușă (intrare în camera 74)</t>
  </si>
  <si>
    <t>Vopsire uși</t>
  </si>
  <si>
    <t>Mocheta/parchet</t>
  </si>
  <si>
    <t xml:space="preserve">Dulap pentru depozitare documente de birou </t>
  </si>
  <si>
    <t>Dulap pentru depozitare documente de birou cu cheie</t>
  </si>
  <si>
    <t>Jaluzele</t>
  </si>
  <si>
    <t>grup sanitar</t>
  </si>
  <si>
    <t>încăprere/birou( integral camerele nr. 073, 074, 077, 078)</t>
  </si>
  <si>
    <t xml:space="preserve">buc. </t>
  </si>
  <si>
    <t>buc.</t>
  </si>
  <si>
    <t>încăprere/birou( integral camerele nr. 74, și 77)</t>
  </si>
  <si>
    <t>Buc. (120x150 cm)</t>
  </si>
  <si>
    <t>Pixuri cu pastă albastră</t>
  </si>
  <si>
    <t>Corector</t>
  </si>
  <si>
    <t>Mină pentru creioane mecanice</t>
  </si>
  <si>
    <t>Capse dimensiuni 24x6 și 32x10</t>
  </si>
  <si>
    <t>Capsator tip clește  24/6</t>
  </si>
  <si>
    <t>Perforator  de mare capacitate 80 mm</t>
  </si>
  <si>
    <t>Cub notițe autoadeziv  76 mm/76 mm-400 file</t>
  </si>
  <si>
    <t>Jaluzele  geam</t>
  </si>
  <si>
    <t>Corp mobil- comodă  cu trei sertare</t>
  </si>
  <si>
    <t>Topuri a câte 500 file</t>
  </si>
  <si>
    <t>buc</t>
  </si>
  <si>
    <t>Cutii/buc</t>
  </si>
  <si>
    <t>42994230-1</t>
  </si>
  <si>
    <t>Subcomisar de poliție</t>
  </si>
  <si>
    <t xml:space="preserve">  ȘEFUL SERVICIULUI </t>
  </si>
  <si>
    <t xml:space="preserve"> LOGISTIC</t>
  </si>
  <si>
    <t>LUPAȘ CĂTĂLIN</t>
  </si>
  <si>
    <t>Mănuși de protecție</t>
  </si>
  <si>
    <t>39713430-6</t>
  </si>
  <si>
    <t>Zugrăvit culoare alb.cam.206</t>
  </si>
  <si>
    <t>Zugrăvit culoare alb.cam.213</t>
  </si>
  <si>
    <t>Cartuș toner negru</t>
  </si>
  <si>
    <t xml:space="preserve">top </t>
  </si>
  <si>
    <t>mp</t>
  </si>
  <si>
    <t>Buc.</t>
  </si>
  <si>
    <t>cutie</t>
  </si>
  <si>
    <t>m</t>
  </si>
  <si>
    <t>Cuier</t>
  </si>
  <si>
    <t>Zugravit</t>
  </si>
  <si>
    <t>Detergent pardoseala</t>
  </si>
  <si>
    <t>Detergent toaleta</t>
  </si>
  <si>
    <t>Sapun lichid</t>
  </si>
  <si>
    <t>Detergent rufe</t>
  </si>
  <si>
    <t>Soluție curatat geamuri</t>
  </si>
  <si>
    <t>45333000-0</t>
  </si>
  <si>
    <t>45331100-7</t>
  </si>
  <si>
    <t>30193200-0</t>
  </si>
  <si>
    <t>71.01.02</t>
  </si>
  <si>
    <t>Distrugător documente (tocător hârtie)</t>
  </si>
  <si>
    <t>Capsator</t>
  </si>
  <si>
    <t>20.15</t>
  </si>
  <si>
    <t>cutii</t>
  </si>
  <si>
    <t>pachete</t>
  </si>
  <si>
    <t>Capse 24/6</t>
  </si>
  <si>
    <t>Corector bandă</t>
  </si>
  <si>
    <t>Pixuri albastre</t>
  </si>
  <si>
    <t>Top/500 file</t>
  </si>
  <si>
    <t>bucată</t>
  </si>
  <si>
    <t>Set/ 12 buc</t>
  </si>
  <si>
    <t>ghem</t>
  </si>
  <si>
    <t>Jaluzele verticale</t>
  </si>
  <si>
    <t>Banda corectoare</t>
  </si>
  <si>
    <t>Lipici solid</t>
  </si>
  <si>
    <t>Scotch banda</t>
  </si>
  <si>
    <t>Capsatoare</t>
  </si>
  <si>
    <t>Perforatoare</t>
  </si>
  <si>
    <t>Sfoara arhivare</t>
  </si>
  <si>
    <t>Tușiera</t>
  </si>
  <si>
    <t>Agrafe documente</t>
  </si>
  <si>
    <t>Tuș albastru</t>
  </si>
  <si>
    <t>Cutter hartie</t>
  </si>
  <si>
    <t xml:space="preserve">Dispozitiv arhivare/perforare </t>
  </si>
  <si>
    <t>Creioane</t>
  </si>
  <si>
    <t>Plastilină colorată</t>
  </si>
  <si>
    <t>Dosar plastic cu șină</t>
  </si>
  <si>
    <t xml:space="preserve">Post-it </t>
  </si>
  <si>
    <t>Marker color hartie</t>
  </si>
  <si>
    <t>Etichete autocolante</t>
  </si>
  <si>
    <t>Coperti arhiva</t>
  </si>
  <si>
    <t>Spray lacrimogen dispersant</t>
  </si>
  <si>
    <t>file</t>
  </si>
  <si>
    <t>pachet</t>
  </si>
  <si>
    <t>seturi</t>
  </si>
  <si>
    <t>SOS nr. 2.965.187 din 21.11.2024</t>
  </si>
  <si>
    <t>Drona</t>
  </si>
  <si>
    <t>30192170-3</t>
  </si>
  <si>
    <t>39162200-7</t>
  </si>
  <si>
    <t>32342412-3</t>
  </si>
  <si>
    <t>34152000-7</t>
  </si>
  <si>
    <t>35200000-6</t>
  </si>
  <si>
    <t>34711200-6</t>
  </si>
  <si>
    <t xml:space="preserve"> buc</t>
  </si>
  <si>
    <t xml:space="preserve"> cutii</t>
  </si>
  <si>
    <t xml:space="preserve"> facoane</t>
  </si>
  <si>
    <t>Instruire-testare-viză anuală pentru fochiști</t>
  </si>
  <si>
    <t>Instruire-testare-viză anuală manevranți elevatoare</t>
  </si>
  <si>
    <t>Pers.</t>
  </si>
  <si>
    <t>33951000-1</t>
  </si>
  <si>
    <t>Servicii de asigurare de raspundere civila auto</t>
  </si>
  <si>
    <t>66516100-1</t>
  </si>
  <si>
    <t>20.30.03</t>
  </si>
  <si>
    <t>MAI 2025</t>
  </si>
  <si>
    <t>IAN 2025</t>
  </si>
  <si>
    <t>IUN 2025</t>
  </si>
  <si>
    <t>FEB 2025</t>
  </si>
  <si>
    <t>MART 2025</t>
  </si>
  <si>
    <t>APR 2025</t>
  </si>
  <si>
    <t>IUL 2025</t>
  </si>
  <si>
    <t>AUG 2025</t>
  </si>
  <si>
    <t>DEC 2025</t>
  </si>
  <si>
    <t>SEPT 2025</t>
  </si>
  <si>
    <t>Anvelope vară 185/65/15</t>
  </si>
  <si>
    <t>Anvelope iarnă 185/65/15</t>
  </si>
  <si>
    <t>Anvelope vară 215/65/16</t>
  </si>
  <si>
    <t>Anvelope iarnă 215/65/16</t>
  </si>
  <si>
    <t>Inel etanșare bușon ulei</t>
  </si>
  <si>
    <t>Revizii auto</t>
  </si>
  <si>
    <t>Reparatii curente auto</t>
  </si>
  <si>
    <t>Deruginol</t>
  </si>
  <si>
    <t>Radiator racire</t>
  </si>
  <si>
    <t>Curea alternator</t>
  </si>
  <si>
    <t>Amortizot spate/fata</t>
  </si>
  <si>
    <t>Reglat directie</t>
  </si>
  <si>
    <t>Vulcanizare, montare, centrare anvelope</t>
  </si>
  <si>
    <t>Revizie tehnica elevator</t>
  </si>
  <si>
    <t>42913300-2</t>
  </si>
  <si>
    <t>42913500-4</t>
  </si>
  <si>
    <t>42913400-3</t>
  </si>
  <si>
    <t>34322400-4</t>
  </si>
  <si>
    <t>34322200-2</t>
  </si>
  <si>
    <t>31431000-6</t>
  </si>
  <si>
    <t>34351100-3</t>
  </si>
  <si>
    <t>09211630-6</t>
  </si>
  <si>
    <t>24951200-7</t>
  </si>
  <si>
    <t>34913000-0</t>
  </si>
  <si>
    <t>24951311-8</t>
  </si>
  <si>
    <t>34312700-4</t>
  </si>
  <si>
    <t>34312200-9</t>
  </si>
  <si>
    <t>71631200-2</t>
  </si>
  <si>
    <t>50112100-4</t>
  </si>
  <si>
    <t>24963000-2</t>
  </si>
  <si>
    <t>32342000-2</t>
  </si>
  <si>
    <t>34312300-0</t>
  </si>
  <si>
    <t>34325100-2</t>
  </si>
  <si>
    <t>50110000-9</t>
  </si>
  <si>
    <t>50116500-6</t>
  </si>
  <si>
    <t>20.01.05</t>
  </si>
  <si>
    <t>NOI 2025</t>
  </si>
  <si>
    <t>OCT 2025</t>
  </si>
  <si>
    <t>Lt.</t>
  </si>
  <si>
    <t>Hârtie copiator, a4, 80g/mp, 500 coli/top</t>
  </si>
  <si>
    <t>Minge medicinală 20 kg</t>
  </si>
  <si>
    <t>Manechin luptă 60 kg</t>
  </si>
  <si>
    <t>Boxă portabilă</t>
  </si>
  <si>
    <t>Patch-uri cu inscripția biroul pregătire profesională;</t>
  </si>
  <si>
    <t>Patch-uri cu inscripția poliția – dimensiune 14/3 cm;</t>
  </si>
  <si>
    <t>Patch-uri cu tricolorul și inscripția românia – dimensiune 14/3 cm.</t>
  </si>
  <si>
    <t>Pantaloni tactici p40 all-terraine gen.2</t>
  </si>
  <si>
    <t>Bluză stiker xt gen. 3 combat short</t>
  </si>
  <si>
    <t>Veston field shirt model striker xt gen 2</t>
  </si>
  <si>
    <t>Scurtă de iarnă tactical winter jacket delta ace plus gen. 3</t>
  </si>
  <si>
    <t>Bocanci speed assault 2 salamon</t>
  </si>
  <si>
    <t>Muniție simunition 9x19 mm</t>
  </si>
  <si>
    <t>Închiriere săli sport</t>
  </si>
  <si>
    <t>Închiriere parcare waberer’s românia</t>
  </si>
  <si>
    <t>Scaun de birou( pentru vizitatori)</t>
  </si>
  <si>
    <t>Set laminator gbc craft, a4</t>
  </si>
  <si>
    <t>Imprimantă multifuncțională brotther  mfc  model j  3940dw, a3, color</t>
  </si>
  <si>
    <t>Hârtie albă a4</t>
  </si>
  <si>
    <t>Plicuri a3,a4,a5</t>
  </si>
  <si>
    <t xml:space="preserve">Dosar a4  din plastic cu șină și perforații </t>
  </si>
  <si>
    <t>Set textmarkere colorate schneider job</t>
  </si>
  <si>
    <t>Carioci colorate set faber castel</t>
  </si>
  <si>
    <t>Hârtie cartonată a3</t>
  </si>
  <si>
    <t>Hârtie cartonată a4</t>
  </si>
  <si>
    <t>Cd/dvd</t>
  </si>
  <si>
    <t xml:space="preserve">Scaun  vizitator/ conferință </t>
  </si>
  <si>
    <t>Scaun birou ergonomic</t>
  </si>
  <si>
    <t>Etajera birou 3  - 4 rafturi (adâncime 40)</t>
  </si>
  <si>
    <t>Videoproiector</t>
  </si>
  <si>
    <t>Covor mocheta</t>
  </si>
  <si>
    <t>Reamenajare  grupuri  sanitare (gresie, faianță, closete, chiuvete etc.)</t>
  </si>
  <si>
    <t>Saci de rafie 50x80</t>
  </si>
  <si>
    <t>Distrugător documente specificații: 100 coli, coș 34 litri</t>
  </si>
  <si>
    <t>Distrugător documente specificații: 10 coli, coș 23 litri</t>
  </si>
  <si>
    <t xml:space="preserve">Plicuri hârtie 353x250 mm </t>
  </si>
  <si>
    <t xml:space="preserve">Plicuri hârtie 162x114 mm </t>
  </si>
  <si>
    <t>Plicuri hârtie 220x110 mm</t>
  </si>
  <si>
    <t>Hartie copiator a4</t>
  </si>
  <si>
    <t>Agrafe capsator 24/6</t>
  </si>
  <si>
    <t>Tușieră metalică pentru ștampila</t>
  </si>
  <si>
    <t xml:space="preserve">Bandă adezivă (scotch) pt ambalare, lățime 75mm) </t>
  </si>
  <si>
    <t>Pixuri pastă albastră</t>
  </si>
  <si>
    <t>Tuș pentru ștampile (negru)</t>
  </si>
  <si>
    <t>Tuș pentru ștampile (roșu)</t>
  </si>
  <si>
    <t>Tuș pentru ștampile (albastru)</t>
  </si>
  <si>
    <t>Aracet</t>
  </si>
  <si>
    <t>Lipici pentru hartie</t>
  </si>
  <si>
    <t>Marker permanent 7 ii - albastru</t>
  </si>
  <si>
    <t>Marker permanent 7 ii - negru</t>
  </si>
  <si>
    <t>Mănuși nitril , 100 buc/cutie, mărimea m</t>
  </si>
  <si>
    <t>Mănuși nitril , 100 buc/cutie, mărimea s</t>
  </si>
  <si>
    <t>Cutie pentru arhivare din carton 350x250x150 mm</t>
  </si>
  <si>
    <t>Sfoară pentru legat (bobine)</t>
  </si>
  <si>
    <t>Lucrări și produse de amenajare a spaţiilor de păstrare a autovehiculelor indisponibilizate (pentru cele 3 camere de copuri delicte auto miercurea ciuc, odorheiu secuiesc și gheorgheni).</t>
  </si>
  <si>
    <t>Prelungitor (cu protecţie la supratensiune) cu 3 prize, lungime cablu 5 m</t>
  </si>
  <si>
    <t xml:space="preserve"> Aparat aer condiționat (12.000 btu) </t>
  </si>
  <si>
    <t>Hartie imprimantă/copiator a4</t>
  </si>
  <si>
    <t>Hartă perete județul harghita + hartă geografică/rutieră a româniei</t>
  </si>
  <si>
    <t>Hârtie copiator a4</t>
  </si>
  <si>
    <t>Plic hârtie c4</t>
  </si>
  <si>
    <t>Plic hârtie c5</t>
  </si>
  <si>
    <t>Plic hârtie c6</t>
  </si>
  <si>
    <t>Tocător hârtie 300 file</t>
  </si>
  <si>
    <t>Parchet</t>
  </si>
  <si>
    <t>Zugrăvire și reparare pereți spațiu</t>
  </si>
  <si>
    <t>Înlocuire parchet</t>
  </si>
  <si>
    <t>Înlocuire ușă exterior</t>
  </si>
  <si>
    <t>Reparare grup sanitar</t>
  </si>
  <si>
    <t>Filtru ulei dacia logan/duster</t>
  </si>
  <si>
    <t>Filtru aer dacia logan/duster</t>
  </si>
  <si>
    <t>Filtru polen dacia logan/duster</t>
  </si>
  <si>
    <t>Filtru combustibil dacia duster</t>
  </si>
  <si>
    <t>Plăcuțe frână dacia logan</t>
  </si>
  <si>
    <t>Plăcuțe frână dacia duster</t>
  </si>
  <si>
    <t>Disc frână dacia logan</t>
  </si>
  <si>
    <t>Acumulator 12 x 62</t>
  </si>
  <si>
    <t>Acumulator 12 x 80</t>
  </si>
  <si>
    <t>Ad blue</t>
  </si>
  <si>
    <t>Bec halogen h 7</t>
  </si>
  <si>
    <t>Bec cireș 12 x 5</t>
  </si>
  <si>
    <t>Antigel dacia logan</t>
  </si>
  <si>
    <t>Bieletă antiruliu dacia logan</t>
  </si>
  <si>
    <t>Filtru ulei seat toledo</t>
  </si>
  <si>
    <t>Filtru aer seat toledo</t>
  </si>
  <si>
    <t>Filtru polen seat toledo</t>
  </si>
  <si>
    <t>Plăcuțe frână seat toldeo</t>
  </si>
  <si>
    <t>Plăcuțe frână spate mercedes vito</t>
  </si>
  <si>
    <t>Disc frână dacia duster</t>
  </si>
  <si>
    <t>Set curea accesorii dacia logan</t>
  </si>
  <si>
    <t>Set curea accesorii dacia duster</t>
  </si>
  <si>
    <t>Bujii dacia duster</t>
  </si>
  <si>
    <t>Servicii itp</t>
  </si>
  <si>
    <t>Difuzor girofar</t>
  </si>
  <si>
    <t>Lapte antidot</t>
  </si>
  <si>
    <t>VERIFICAT</t>
  </si>
  <si>
    <t>LUPAȘ NECULAI CĂTĂLIN</t>
  </si>
  <si>
    <t>18800000-7</t>
  </si>
  <si>
    <t>18424000-7</t>
  </si>
  <si>
    <t>20.30.04</t>
  </si>
  <si>
    <t>20.01.03</t>
  </si>
  <si>
    <t>TOTAL fără TVA:</t>
  </si>
  <si>
    <t>TOTAL cu TVA:</t>
  </si>
  <si>
    <t>BAPII</t>
  </si>
  <si>
    <t>Saci menajeri</t>
  </si>
  <si>
    <t>19640000-4</t>
  </si>
  <si>
    <t>CONTRACT SUBSECVENT MAI</t>
  </si>
  <si>
    <t>GAZE NATURALE</t>
  </si>
  <si>
    <t>ENERGIE ELECTRICA</t>
  </si>
  <si>
    <t>09121200-5</t>
  </si>
  <si>
    <t>09310000-5</t>
  </si>
  <si>
    <t>OFFLINE</t>
  </si>
  <si>
    <t>MWh</t>
  </si>
  <si>
    <t>Salubritate</t>
  </si>
  <si>
    <t>41110000-3</t>
  </si>
  <si>
    <t>90511200-4</t>
  </si>
  <si>
    <t>MC</t>
  </si>
  <si>
    <t>Apa potabila</t>
  </si>
  <si>
    <t>Canalizare</t>
  </si>
  <si>
    <t>41120000-6</t>
  </si>
  <si>
    <t>20.01.04</t>
  </si>
  <si>
    <t>Ulei auto</t>
  </si>
  <si>
    <t>Servicii postale</t>
  </si>
  <si>
    <t>64112000-4</t>
  </si>
  <si>
    <t>luni</t>
  </si>
  <si>
    <t>64212000-5</t>
  </si>
  <si>
    <t>BUC</t>
  </si>
  <si>
    <t>Cartus tonere</t>
  </si>
  <si>
    <t>Hrana concentrata pentru caini</t>
  </si>
  <si>
    <t>15713000-9</t>
  </si>
  <si>
    <t>20.03.02</t>
  </si>
  <si>
    <t>kg</t>
  </si>
  <si>
    <t>Hrana arestati</t>
  </si>
  <si>
    <t>20.03.01</t>
  </si>
  <si>
    <t>Medicamente uz veterinar</t>
  </si>
  <si>
    <t>33690000-3</t>
  </si>
  <si>
    <t>20.04.01</t>
  </si>
  <si>
    <t>tb</t>
  </si>
  <si>
    <t>Imbracaminte de protectie</t>
  </si>
  <si>
    <t>Muniție antrenament</t>
  </si>
  <si>
    <t>ANEXĂ la Programul anual al achizițiilor publice pentru anul 2026</t>
  </si>
  <si>
    <t xml:space="preserve">PAAP INIȚIAL 2026 </t>
  </si>
  <si>
    <t>CJ nr. 646536/02.12.2025</t>
  </si>
  <si>
    <t xml:space="preserve">Decapsator </t>
  </si>
  <si>
    <t>Capse dimensiuni 24x6, 23x10 și 23x17</t>
  </si>
  <si>
    <t xml:space="preserve">Lipici </t>
  </si>
  <si>
    <t>Cartoane copertă arhivare</t>
  </si>
  <si>
    <t>Marker negru</t>
  </si>
  <si>
    <t xml:space="preserve">Instalatie de gaz interioara </t>
  </si>
  <si>
    <t>Sectia 1 PP Danesti si Madaras nr. 343225/02.12.2025</t>
  </si>
  <si>
    <t>71.01.01</t>
  </si>
  <si>
    <t>Centrala termica cu calorifere</t>
  </si>
  <si>
    <t>Reparare gard</t>
  </si>
  <si>
    <t>SOS nr.  3.971.494/SOS HR/SZ/13.11.2025</t>
  </si>
  <si>
    <t>Ace gamalie</t>
  </si>
  <si>
    <t>Acumulatori auto</t>
  </si>
  <si>
    <t xml:space="preserve">Antigel </t>
  </si>
  <si>
    <t>Anvelope auto</t>
  </si>
  <si>
    <t>RCA</t>
  </si>
  <si>
    <t>Aspirator</t>
  </si>
  <si>
    <t>Banda dublu adeziva</t>
  </si>
  <si>
    <t>Banda hartie</t>
  </si>
  <si>
    <t>Banda scotch 25x66 transparent</t>
  </si>
  <si>
    <t>Banda Scotch 35x65</t>
  </si>
  <si>
    <t>Banda scotch 50x66 maro</t>
  </si>
  <si>
    <t>Banda scotch 50x66 transparent</t>
  </si>
  <si>
    <t>Baston cu șoc electric</t>
  </si>
  <si>
    <t>Bec poziție</t>
  </si>
  <si>
    <t>Bec semnalizare</t>
  </si>
  <si>
    <t>Bec stop frână</t>
  </si>
  <si>
    <t xml:space="preserve">Biblioraft </t>
  </si>
  <si>
    <t>BLU-RAY</t>
  </si>
  <si>
    <t>30234200-0</t>
  </si>
  <si>
    <t>Borderou poştă specială (format 21x15 şi 21x10 )</t>
  </si>
  <si>
    <t>22458000-5</t>
  </si>
  <si>
    <t>Borderou predare documente</t>
  </si>
  <si>
    <t>Breloc chei cu eticheta</t>
  </si>
  <si>
    <t xml:space="preserve">Caiet  </t>
  </si>
  <si>
    <t>Carnet ordin de serviciu</t>
  </si>
  <si>
    <t>Carton A4 160g alb</t>
  </si>
  <si>
    <t>Carton mucava</t>
  </si>
  <si>
    <t>Cartus mono</t>
  </si>
  <si>
    <t>Cartuș Cilindru imprimanta</t>
  </si>
  <si>
    <t>Cartuș TONER</t>
  </si>
  <si>
    <t>Cască pt calculator</t>
  </si>
  <si>
    <t>32342200-4</t>
  </si>
  <si>
    <t>Cd-uri inscriptibile si plicuri de ambalaj</t>
  </si>
  <si>
    <t>30234300-1</t>
  </si>
  <si>
    <t>Ceara sigilii</t>
  </si>
  <si>
    <t>Cilindru siguranță ușă</t>
  </si>
  <si>
    <t>44522400-9</t>
  </si>
  <si>
    <t>Clipsuri hartie(32mm)</t>
  </si>
  <si>
    <t>Serviciu montat/demontat anvelope</t>
  </si>
  <si>
    <t>Spray cu ulei curatat armament</t>
  </si>
  <si>
    <t>Uleiuri lubrefiante utilizate pentru întreţinerea autovehiculelor</t>
  </si>
  <si>
    <t>09211100-2</t>
  </si>
  <si>
    <t>Ulei de funcționare pistol</t>
  </si>
  <si>
    <t>Unsoare de armă</t>
  </si>
  <si>
    <t>Saci de plastic</t>
  </si>
  <si>
    <t>18937000-6</t>
  </si>
  <si>
    <t>Saci hartie de diferite marimi</t>
  </si>
  <si>
    <t>22314000-4</t>
  </si>
  <si>
    <t>Condica de predare-primire a documentelor clasificate (ANEXA 8)</t>
  </si>
  <si>
    <t>Condica de predare-primire chei incaperi si containere de securitate (ANEXA 11)</t>
  </si>
  <si>
    <t>Condica de predare-primire corespondenta ordinara</t>
  </si>
  <si>
    <t>Coperti dosare arhiva A4</t>
  </si>
  <si>
    <t>Fisa individuala de instructaj în domeniul situațiilor de urgență</t>
  </si>
  <si>
    <t>Fisa individuala de instructaj privind securitatea și sănătatea în muncă</t>
  </si>
  <si>
    <t>Mape de lucru cu antet M.A.I.</t>
  </si>
  <si>
    <t>Registre diverse</t>
  </si>
  <si>
    <t>Registru de evidenta a informatiilor clasificate multiplicate (ANEXA 9)</t>
  </si>
  <si>
    <t>Registru de evidenta a informatiilor secrete de serviciu (ANEXA 6)</t>
  </si>
  <si>
    <t>Registru de evidenta a informatiilor strict secrete si secrete (ANEXA 5)</t>
  </si>
  <si>
    <t>Registru de evidenta a ordinelor si instructiunilor emise</t>
  </si>
  <si>
    <t>Registru de evidenţă a intrărilor - ieşirilor unităţilor arhivistice</t>
  </si>
  <si>
    <t>Registru de intrare -ieşire corespondenţa ordinara</t>
  </si>
  <si>
    <t>Registru evidenţă suporţi magnetici</t>
  </si>
  <si>
    <t>Registru identificari</t>
  </si>
  <si>
    <t>Registru pentru evidenta certificatelor de securitate si a autorizatiilor de acces la informatiile clasificate (ANEXA 18)</t>
  </si>
  <si>
    <t>Dosare cu șină</t>
  </si>
  <si>
    <t>Coperti transparente</t>
  </si>
  <si>
    <t>Fila protectie A4</t>
  </si>
  <si>
    <t>Încărcări stingătoare</t>
  </si>
  <si>
    <t>Soluție parbriz</t>
  </si>
  <si>
    <t>Dispozitiv de distrugere a documentelor</t>
  </si>
  <si>
    <t>Pensete sterile din plastic, de unică osinţă</t>
  </si>
  <si>
    <t>folie plastic protecție documente</t>
  </si>
  <si>
    <t>Radiera</t>
  </si>
  <si>
    <t xml:space="preserve">Tuș </t>
  </si>
  <si>
    <t>Pix cu gel</t>
  </si>
  <si>
    <t>Pix cu mecanism</t>
  </si>
  <si>
    <t>Marker inscriptionat CD/DVD</t>
  </si>
  <si>
    <t>Creion</t>
  </si>
  <si>
    <t xml:space="preserve">Creion mecanic </t>
  </si>
  <si>
    <t>Datiera</t>
  </si>
  <si>
    <t>30192153-8</t>
  </si>
  <si>
    <t>Stampile P40</t>
  </si>
  <si>
    <t>Corector pix</t>
  </si>
  <si>
    <t>Hartie de scris</t>
  </si>
  <si>
    <t>30197620-8</t>
  </si>
  <si>
    <t>Mapa corespodenta</t>
  </si>
  <si>
    <t>Plicuri inscriptionate C4</t>
  </si>
  <si>
    <t>Plicuri inscriptionate C5</t>
  </si>
  <si>
    <t>Plic C4 nepersonalizat</t>
  </si>
  <si>
    <t>Plic C5 nepersonaliza</t>
  </si>
  <si>
    <t>Plic C6 nepersonalizat</t>
  </si>
  <si>
    <t>Plic personalizat B4 cu burduf</t>
  </si>
  <si>
    <t>Plic personalizat C4</t>
  </si>
  <si>
    <t>Plic personalizat C5</t>
  </si>
  <si>
    <t>Plic personalizat C6</t>
  </si>
  <si>
    <t>Corp neon 18w</t>
  </si>
  <si>
    <t>31532900-3</t>
  </si>
  <si>
    <t>Corp neon 2x36W</t>
  </si>
  <si>
    <t>Cos gunoi</t>
  </si>
  <si>
    <t>34928480-6</t>
  </si>
  <si>
    <t>Stingător P100</t>
  </si>
  <si>
    <t>35111320-4</t>
  </si>
  <si>
    <t>Stingător P6</t>
  </si>
  <si>
    <t>35310000-0</t>
  </si>
  <si>
    <t xml:space="preserve">Munitie </t>
  </si>
  <si>
    <t>35330000-6 </t>
  </si>
  <si>
    <t>Sfoara bumbac</t>
  </si>
  <si>
    <t>Mop bumbac</t>
  </si>
  <si>
    <t xml:space="preserve">Solutie spalat geamuri </t>
  </si>
  <si>
    <t>Parchet laminat</t>
  </si>
  <si>
    <t>Plintă PVC</t>
  </si>
  <si>
    <t>44115800-7</t>
  </si>
  <si>
    <t>Lucrari instalare/verificare aer conditionat</t>
  </si>
  <si>
    <t>45331200-8</t>
  </si>
  <si>
    <t>Lucrări de zugrăveli, vopsire şi de gletuire</t>
  </si>
  <si>
    <t>Serviciul de reparații tinichigerie autovehicule</t>
  </si>
  <si>
    <t>Servicii de reparatie auto garantie</t>
  </si>
  <si>
    <t>Servicii revizii in garantie</t>
  </si>
  <si>
    <t>Serviciu ITP parc auto</t>
  </si>
  <si>
    <t>Servicii de telefonie fixa</t>
  </si>
  <si>
    <t>64211000-8</t>
  </si>
  <si>
    <t>Servicii de telefonie mobilă</t>
  </si>
  <si>
    <t>Serviciu aplicare folie geam</t>
  </si>
  <si>
    <t>79920000-9</t>
  </si>
  <si>
    <t xml:space="preserve">Servicii de  inmatriculare auto </t>
  </si>
  <si>
    <t>98000000-3</t>
  </si>
  <si>
    <t>Tamplarie PVC ferestre</t>
  </si>
  <si>
    <t>Tamplarie PVC uși</t>
  </si>
  <si>
    <t>Scaun de birou ergonomic</t>
  </si>
  <si>
    <t>Scaun primire public</t>
  </si>
  <si>
    <t>Montare gresie in baie si inlocuirea faiantei</t>
  </si>
  <si>
    <t>Reinoire zugraveli interioare post</t>
  </si>
  <si>
    <t>Fișete metalic</t>
  </si>
  <si>
    <t>Inlocuire rezervor toaleta</t>
  </si>
  <si>
    <t>Caciula Watch Cap</t>
  </si>
  <si>
    <t>Tricou polo elite tactical coolmax</t>
  </si>
  <si>
    <t>Etajeră pal, stejar bandolino 113X33,5X188,5 CM 3 C</t>
  </si>
  <si>
    <t>Corp mobil birou rubin stejar sonoma 42X50X60 CM cu 3 sertare</t>
  </si>
  <si>
    <t>BSS nr. 837284/03.12.2025</t>
  </si>
  <si>
    <t>SCJSEO nr. 673906 din 02.12.2025</t>
  </si>
  <si>
    <t>Pixuri pastă rosie</t>
  </si>
  <si>
    <t>Pixuri pastă verde</t>
  </si>
  <si>
    <t>Pixuri pastă neagra</t>
  </si>
  <si>
    <t xml:space="preserve">Gratii metalice pentru ușă înălțime 220 cm, lățime 110 cm </t>
  </si>
  <si>
    <t>Gratii metalice pentru ușă dublă cu deschidere înălțime 220 cm, lățime 220 cm (110 cm +110 cm)</t>
  </si>
  <si>
    <t xml:space="preserve">GLAF INTERIOR PENTRU GEAM DIN PVC ALB LUNGIME 180 CM, LĂȚIME 25 CM </t>
  </si>
  <si>
    <t>44221000-5</t>
  </si>
  <si>
    <t>LACĂT CU CHEIE, DIN OȚEL, 50  mm</t>
  </si>
  <si>
    <t>44521210-3</t>
  </si>
  <si>
    <t>HARTIE ADEZIVĂ POSTIT NOTE DIVERSE DIMENSIUNI</t>
  </si>
  <si>
    <t>TĂVIȚĂ PENTRU DOCUMENTE</t>
  </si>
  <si>
    <t xml:space="preserve">BANDĂ ADEZIVĂ (SCOTCH) pt ambalare, lățime 20 mm) </t>
  </si>
  <si>
    <t>COȘ PENTRU GUNOI CU CAPAC BATANT 25 LITRI</t>
  </si>
  <si>
    <t>Cartușe</t>
  </si>
  <si>
    <t xml:space="preserve">CRAP nr. 822.996/07.12.2025   </t>
  </si>
  <si>
    <t>42716120-5</t>
  </si>
  <si>
    <t>Masina de spalat vase</t>
  </si>
  <si>
    <t>Autovehicul transport hrana</t>
  </si>
  <si>
    <t>34144000-8</t>
  </si>
  <si>
    <t>90923000-3</t>
  </si>
  <si>
    <t>Deratizare, dezinsectie si dezinfectie</t>
  </si>
  <si>
    <t>85111810-1</t>
  </si>
  <si>
    <t>Servicii de controale medicale obligatorii (initiale, periodice, triaj epidemiologic, carnet de sanatate) asupra intregului personal din blocul alimentar</t>
  </si>
  <si>
    <t>39512000-4</t>
  </si>
  <si>
    <t>10 fețe de perne, 10 de cearșafuri, 10 protecții saltele, 10 pături</t>
  </si>
  <si>
    <t>10 căni din inox, 10 linguri inox, 10 castraone mari inox, 10 farfurii inox</t>
  </si>
  <si>
    <t>39221200-9</t>
  </si>
  <si>
    <t>PRODUSE DE IGIENĂ OBLIGATORII PENTRU PERSOANELE PRIVATE DE LIBERTATE</t>
  </si>
  <si>
    <t>33700000-7</t>
  </si>
  <si>
    <t>39831240-0</t>
  </si>
  <si>
    <t>PRODUSE DE MENȚINERE A IGIENEI ÎN CENTRU</t>
  </si>
  <si>
    <t>55321000-6</t>
  </si>
  <si>
    <t>SCI nr. 672439/08.12.2025</t>
  </si>
  <si>
    <t>Sistem de supraveghere video exterior, sistem de pază și alarmare</t>
  </si>
  <si>
    <t>Înregistrator audio-video Body Camera VB-400</t>
  </si>
  <si>
    <t>Kit de monitorizare persoană protejată</t>
  </si>
  <si>
    <t>30141200-1</t>
  </si>
  <si>
    <t>MP</t>
  </si>
  <si>
    <t>Chirie spatiu antene</t>
  </si>
  <si>
    <t>Servicii de telefonie mobila</t>
  </si>
  <si>
    <t>Servicii  comunicatii electronice</t>
  </si>
  <si>
    <t>Servicii TV</t>
  </si>
  <si>
    <t>Sectia 1 PP Carta nr. 341211/02.12.2025</t>
  </si>
  <si>
    <t>Construire garaj</t>
  </si>
  <si>
    <t>45000000-7</t>
  </si>
  <si>
    <t>Sectia 1 PP Frumoasa nr. 344140/03.12.2025</t>
  </si>
  <si>
    <t>Reparare tavan</t>
  </si>
  <si>
    <t>Reparare scari si trotuar</t>
  </si>
  <si>
    <t>Inlocuire usi de acces</t>
  </si>
  <si>
    <t>Inlocuire instalatie electrica</t>
  </si>
  <si>
    <t>Inlocuire geamuri</t>
  </si>
  <si>
    <t>S1 PP Ciceu nr. 342430/03.12.2025</t>
  </si>
  <si>
    <t xml:space="preserve">Scaun de birou </t>
  </si>
  <si>
    <t>Renovare perete exterior</t>
  </si>
  <si>
    <t>Renovare perete interior</t>
  </si>
  <si>
    <t xml:space="preserve">Reparare/inlocuire sobe </t>
  </si>
  <si>
    <t>Reînoirea zugrăvelii interioare a postului și repararea pereților</t>
  </si>
  <si>
    <t>Renovare acoperiș</t>
  </si>
  <si>
    <t>Montare tâmplărie termopan la ferestre</t>
  </si>
  <si>
    <t>Înlocuire parchet birouri (2 birouri)</t>
  </si>
  <si>
    <t>Montarea unei porți de acces în curtea postului</t>
  </si>
  <si>
    <t>Schimbarea instalației electrice (la prize)</t>
  </si>
  <si>
    <t>Schimbarea acoperișului la garajul în care se parchează autospeciala</t>
  </si>
  <si>
    <t>Gratii usa</t>
  </si>
  <si>
    <t>Gratii fereastra</t>
  </si>
  <si>
    <t>silicon sanitar</t>
  </si>
  <si>
    <t>BAPII nr. 699190 din 09.12.2025</t>
  </si>
  <si>
    <t>24590000-6</t>
  </si>
  <si>
    <t>corpuri de ilumat si aplici led</t>
  </si>
  <si>
    <t>31500000-1</t>
  </si>
  <si>
    <t>trafalet</t>
  </si>
  <si>
    <t>39224210-3</t>
  </si>
  <si>
    <t>pensula</t>
  </si>
  <si>
    <t>ciment</t>
  </si>
  <si>
    <t>44111200-3</t>
  </si>
  <si>
    <t>amorsa perete</t>
  </si>
  <si>
    <t>44111400-5</t>
  </si>
  <si>
    <t>baterie chiuveta</t>
  </si>
  <si>
    <t>44410000-7</t>
  </si>
  <si>
    <t>Robinet cu termostat pentru calorifer</t>
  </si>
  <si>
    <t>44411000-4</t>
  </si>
  <si>
    <t>capac wc</t>
  </si>
  <si>
    <t>44411720-7</t>
  </si>
  <si>
    <t>Diblu+șurub</t>
  </si>
  <si>
    <t>44531100-2</t>
  </si>
  <si>
    <t>vopsele, lacuri</t>
  </si>
  <si>
    <t>vopsea lavabila</t>
  </si>
  <si>
    <t>tencuiala</t>
  </si>
  <si>
    <t>diluant</t>
  </si>
  <si>
    <t>44832200-3</t>
  </si>
  <si>
    <t>gresie</t>
  </si>
  <si>
    <t>44912200-8</t>
  </si>
  <si>
    <t>glet</t>
  </si>
  <si>
    <t>44921100-3</t>
  </si>
  <si>
    <t>Lucrări reparații instalatii sanitare</t>
  </si>
  <si>
    <t>45232460-4</t>
  </si>
  <si>
    <t>Lucrări reparatii acoperis</t>
  </si>
  <si>
    <t>Lucrări reparații instalatii electrice</t>
  </si>
  <si>
    <t>45310000-3</t>
  </si>
  <si>
    <t>Lucrări inlocuire tamplarie</t>
  </si>
  <si>
    <t>Lucrări reparații curente</t>
  </si>
  <si>
    <t>Lucrări reparații împrejmuire</t>
  </si>
  <si>
    <t>Propan</t>
  </si>
  <si>
    <t>Combustibil lichid termic similar tip M</t>
  </si>
  <si>
    <t>tub led</t>
  </si>
  <si>
    <t>bec led</t>
  </si>
  <si>
    <t>31531000-8</t>
  </si>
  <si>
    <t>Servicii DDD</t>
  </si>
  <si>
    <t>Distrugatot documente</t>
  </si>
  <si>
    <t>Scaun ergonomic</t>
  </si>
  <si>
    <t>Scaun conferinta</t>
  </si>
  <si>
    <t>39112000-1</t>
  </si>
  <si>
    <t>Birou</t>
  </si>
  <si>
    <t>Fiset metalic</t>
  </si>
  <si>
    <t>39132100-7</t>
  </si>
  <si>
    <t>Sobă tip semineu</t>
  </si>
  <si>
    <t>39722100-0</t>
  </si>
  <si>
    <t>termosemineu</t>
  </si>
  <si>
    <t>39722100-1</t>
  </si>
  <si>
    <t>Verificare stingătoare și hidranți</t>
  </si>
  <si>
    <t>Verificare instalatie gaze naturale</t>
  </si>
  <si>
    <t>Servicii de curățenie sedii posturi poliție- 1/luna</t>
  </si>
  <si>
    <t>90910000-9</t>
  </si>
  <si>
    <t>Lucrări curațare și reparații sobe și coșuri de fum</t>
  </si>
  <si>
    <t>SR nr. 746381 din 09.12.2025</t>
  </si>
  <si>
    <t>Lucrari de intretinere 13 spatii de lucru</t>
  </si>
  <si>
    <t>Renovare toaleta</t>
  </si>
  <si>
    <t>Instalare sistem de ventilatie</t>
  </si>
  <si>
    <t>45331210-1</t>
  </si>
  <si>
    <t>Birou calculator cu sertare și dulap</t>
  </si>
  <si>
    <t>SC nr.  828840/09.12.2025</t>
  </si>
  <si>
    <t>Selfie stick 2in1 Insta 360+trepied 109 cm</t>
  </si>
  <si>
    <t>32351000-8</t>
  </si>
  <si>
    <t>Camera video 360 Insta 360x5 rezolutie 8K</t>
  </si>
  <si>
    <t>Camera video actiune DJI Osmo Action</t>
  </si>
  <si>
    <t>Ham piept Osmo Action</t>
  </si>
  <si>
    <t>Geanta impermeabila pentru camera</t>
  </si>
  <si>
    <t>Cutie de protectie rezistenta la socuri</t>
  </si>
  <si>
    <t>Mănuşi chirurgicale nepudrate</t>
  </si>
  <si>
    <t>Reactivi pentru evidentierea urmelor de sange</t>
  </si>
  <si>
    <t>Pulbere magenta</t>
  </si>
  <si>
    <t>Master kit SPR</t>
  </si>
  <si>
    <t>Fumete cu iod sirchie cod df2016</t>
  </si>
  <si>
    <t>APA DISTILATA</t>
  </si>
  <si>
    <t>Set filtre ND freewell</t>
  </si>
  <si>
    <t>Cd-r 52x</t>
  </si>
  <si>
    <t>Dvd-r 16x</t>
  </si>
  <si>
    <t>kit</t>
  </si>
  <si>
    <t>Aparate foto compacte Panasonic Lumix</t>
  </si>
  <si>
    <t>Role medicale</t>
  </si>
  <si>
    <t>39518200-8</t>
  </si>
  <si>
    <t>Banda adeziva sigilare</t>
  </si>
  <si>
    <t>Cort</t>
  </si>
  <si>
    <t>Mobilier de birou</t>
  </si>
  <si>
    <t>Camere video digitale</t>
  </si>
  <si>
    <t>BCI nr. 661934 din 09.12.2025</t>
  </si>
  <si>
    <t>Birou cu sertare și suport unitate pc</t>
  </si>
  <si>
    <t>Parchet masiv stejar (salcâm) cam.206</t>
  </si>
  <si>
    <t>Parchet  masiv stejar (salcâm) cam.213</t>
  </si>
  <si>
    <t>COMP TEHNIC</t>
  </si>
  <si>
    <t>TOTAL cu TVA 11%:</t>
  </si>
  <si>
    <t>TOTAL cu TVA 21%:</t>
  </si>
  <si>
    <t>TOTAL cu TVA 11 %:</t>
  </si>
  <si>
    <t>200105</t>
  </si>
  <si>
    <t>CONTRACT SUBSECVENT ONAC</t>
  </si>
  <si>
    <t>CARBURANT MOTORINA</t>
  </si>
  <si>
    <t>CARBURANT BENZINA</t>
  </si>
  <si>
    <t>BPP nr. 843011/02.12.2025</t>
  </si>
  <si>
    <t>SRU nr.  637.994/ 03.12.2025</t>
  </si>
  <si>
    <t>CP nr. 664518/09.12.2025</t>
  </si>
  <si>
    <t>S1 PP LUNCA DE JOS nr. 345634 din 02.12.2025</t>
  </si>
  <si>
    <t xml:space="preserve">S1 PP LUNCA DE SUS/346.777/08.12.2025                                                                                                                                                    </t>
  </si>
  <si>
    <t>S1 PP PAULENI CIUC nr. 349704/03.12.2025</t>
  </si>
  <si>
    <t>S1 PP SANDOMINIC nr. 351896/05.12.2025</t>
  </si>
  <si>
    <t xml:space="preserve">S1 PP SICULENI nr. 353014/09.12.2025                  </t>
  </si>
  <si>
    <t>S1 PP TOMESTI nr. 353882/05.12.2025</t>
  </si>
  <si>
    <t>POL M CIUC nr. 312492/09.12.2025</t>
  </si>
  <si>
    <t>Casete prelevare drogtest</t>
  </si>
  <si>
    <t>33141625-7</t>
  </si>
  <si>
    <t>Materiale uz veterinar</t>
  </si>
  <si>
    <t>20.04.02</t>
  </si>
  <si>
    <t>Echipament de protectie</t>
  </si>
  <si>
    <t>TOTAL cu TVA 11% si 21%:</t>
  </si>
  <si>
    <t>Anexă la Nr. 669345 din 16.12.2025</t>
  </si>
  <si>
    <t>Nr. 669345 din 16.12.2025</t>
  </si>
  <si>
    <t>PROGRAMUL ANUAL AL ACHIZITIILOR PUBLICE pentru anul 2026</t>
  </si>
  <si>
    <t>INIȚIAL</t>
  </si>
  <si>
    <t xml:space="preserve">D/ ȘEFUL SERVICIULUI </t>
  </si>
  <si>
    <t>Subinspector de poliție</t>
  </si>
  <si>
    <t>ASAFTEI NICOLETA DIANA</t>
  </si>
  <si>
    <t>09132000-3</t>
  </si>
  <si>
    <t>09134200-9</t>
  </si>
  <si>
    <t>COMUNICATII SI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</si>
</sst>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lei&quot;;[Red]\-#,##0\ &quot;lei&quot;"/>
  </numFmts>
  <fonts count="2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1" fillId="0" borderId="0" xfId="0" applyFont="1" applyBorder="1"/>
    <xf numFmtId="0" fontId="6" fillId="0" borderId="0" xfId="0" applyFont="1" applyAlignment="1"/>
    <xf numFmtId="0" fontId="8" fillId="0" borderId="0" xfId="0" applyFont="1" applyAlignment="1">
      <alignment vertical="center" wrapText="1"/>
    </xf>
    <xf numFmtId="0" fontId="8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/>
    <xf numFmtId="4" fontId="8" fillId="0" borderId="0" xfId="0" applyNumberFormat="1" applyFont="1"/>
    <xf numFmtId="49" fontId="11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/>
    <xf numFmtId="0" fontId="4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4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1" fillId="0" borderId="0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8" fillId="0" borderId="0" xfId="0" applyNumberFormat="1" applyFont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3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4" fontId="18" fillId="0" borderId="0" xfId="0" applyNumberFormat="1" applyFont="1"/>
    <xf numFmtId="0" fontId="18" fillId="0" borderId="0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0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4" fillId="0" borderId="1" xfId="0" applyNumberFormat="1" applyFont="1" applyBorder="1"/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vertical="center" wrapText="1"/>
    </xf>
    <xf numFmtId="4" fontId="21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0" xfId="0" applyFont="1"/>
    <xf numFmtId="0" fontId="25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6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5"/>
  <sheetViews>
    <sheetView tabSelected="1" topLeftCell="A461" workbookViewId="0">
      <selection activeCell="P468" sqref="P468"/>
    </sheetView>
  </sheetViews>
  <sheetFormatPr defaultRowHeight="15" x14ac:dyDescent="0.25"/>
  <cols>
    <col min="1" max="1" width="4.85546875" style="48" customWidth="1"/>
    <col min="2" max="2" width="36.28515625" style="8" customWidth="1"/>
    <col min="3" max="3" width="10" style="19" customWidth="1"/>
    <col min="4" max="4" width="10.5703125" style="39" customWidth="1"/>
    <col min="5" max="5" width="6.85546875" style="14" customWidth="1"/>
    <col min="6" max="7" width="8.7109375" style="14" customWidth="1"/>
    <col min="8" max="8" width="27" style="19" customWidth="1"/>
    <col min="9" max="9" width="8" style="46" customWidth="1"/>
    <col min="10" max="10" width="7.7109375" style="21" customWidth="1"/>
    <col min="11" max="11" width="8.5703125" style="46" customWidth="1"/>
    <col min="12" max="12" width="11.42578125" style="21" customWidth="1"/>
    <col min="13" max="14" width="9.140625" style="9"/>
    <col min="15" max="15" width="10.42578125" style="9" bestFit="1" customWidth="1"/>
    <col min="16" max="16" width="9.140625" style="9"/>
    <col min="17" max="17" width="12.5703125" style="9" customWidth="1"/>
    <col min="18" max="16384" width="9.140625" style="9"/>
  </cols>
  <sheetData>
    <row r="1" spans="1:11" ht="15.75" x14ac:dyDescent="0.25">
      <c r="A1" s="127" t="s">
        <v>5</v>
      </c>
      <c r="B1" s="127"/>
      <c r="C1" s="127"/>
      <c r="D1" s="127"/>
      <c r="H1" s="126" t="s">
        <v>85</v>
      </c>
      <c r="I1" s="126"/>
      <c r="J1" s="126"/>
      <c r="K1" s="126"/>
    </row>
    <row r="2" spans="1:11" ht="15.75" x14ac:dyDescent="0.25">
      <c r="A2" s="127" t="s">
        <v>6</v>
      </c>
      <c r="B2" s="127"/>
      <c r="C2" s="127"/>
      <c r="D2" s="127"/>
      <c r="H2" s="139" t="s">
        <v>758</v>
      </c>
      <c r="I2" s="139"/>
      <c r="J2" s="139"/>
      <c r="K2" s="139"/>
    </row>
    <row r="3" spans="1:11" ht="15.75" x14ac:dyDescent="0.25">
      <c r="A3" s="127" t="s">
        <v>7</v>
      </c>
      <c r="B3" s="127"/>
      <c r="C3" s="127"/>
      <c r="D3" s="127"/>
    </row>
    <row r="4" spans="1:11" ht="15.75" x14ac:dyDescent="0.25">
      <c r="G4" s="30"/>
      <c r="H4" s="137" t="s">
        <v>8</v>
      </c>
      <c r="I4" s="137"/>
      <c r="J4" s="137"/>
    </row>
    <row r="5" spans="1:11" ht="15.75" x14ac:dyDescent="0.25">
      <c r="G5" s="31"/>
      <c r="H5" s="127" t="s">
        <v>9</v>
      </c>
      <c r="I5" s="127"/>
      <c r="J5" s="127"/>
    </row>
    <row r="6" spans="1:11" ht="15.75" x14ac:dyDescent="0.25">
      <c r="G6" s="30"/>
      <c r="H6" s="137" t="s">
        <v>10</v>
      </c>
      <c r="I6" s="137"/>
      <c r="J6" s="137"/>
    </row>
    <row r="7" spans="1:11" ht="15.75" x14ac:dyDescent="0.25">
      <c r="G7" s="32"/>
      <c r="H7" s="124" t="s">
        <v>11</v>
      </c>
      <c r="I7" s="124"/>
      <c r="J7" s="124"/>
    </row>
    <row r="8" spans="1:11" ht="15.75" x14ac:dyDescent="0.25">
      <c r="G8" s="29"/>
      <c r="H8" s="123" t="s">
        <v>84</v>
      </c>
      <c r="I8" s="123"/>
      <c r="J8" s="123"/>
    </row>
    <row r="9" spans="1:11" ht="15.75" x14ac:dyDescent="0.25">
      <c r="A9" s="64"/>
      <c r="C9" s="64"/>
      <c r="G9" s="29"/>
      <c r="H9" s="63"/>
      <c r="I9" s="63"/>
      <c r="J9" s="63"/>
    </row>
    <row r="10" spans="1:11" ht="20.25" customHeight="1" x14ac:dyDescent="0.3">
      <c r="A10" s="138" t="s">
        <v>420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</row>
    <row r="11" spans="1:11" ht="20.25" x14ac:dyDescent="0.3">
      <c r="A11" s="141" t="s">
        <v>26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</row>
    <row r="12" spans="1:11" ht="19.5" customHeight="1" x14ac:dyDescent="0.3">
      <c r="A12" s="138" t="s">
        <v>421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</row>
    <row r="13" spans="1:11" ht="19.5" customHeight="1" x14ac:dyDescent="0.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</row>
    <row r="14" spans="1:11" ht="15.75" thickBot="1" x14ac:dyDescent="0.3"/>
    <row r="15" spans="1:11" ht="89.25" customHeight="1" x14ac:dyDescent="0.25">
      <c r="A15" s="135" t="s">
        <v>1</v>
      </c>
      <c r="B15" s="128" t="s">
        <v>2</v>
      </c>
      <c r="C15" s="128" t="s">
        <v>19</v>
      </c>
      <c r="D15" s="132" t="s">
        <v>16</v>
      </c>
      <c r="E15" s="130" t="s">
        <v>34</v>
      </c>
      <c r="F15" s="130" t="s">
        <v>3</v>
      </c>
      <c r="G15" s="130" t="s">
        <v>4</v>
      </c>
      <c r="H15" s="128" t="s">
        <v>25</v>
      </c>
      <c r="I15" s="128"/>
      <c r="J15" s="128"/>
      <c r="K15" s="129"/>
    </row>
    <row r="16" spans="1:11" ht="51" customHeight="1" x14ac:dyDescent="0.25">
      <c r="A16" s="136"/>
      <c r="B16" s="134"/>
      <c r="C16" s="134"/>
      <c r="D16" s="133"/>
      <c r="E16" s="131"/>
      <c r="F16" s="131"/>
      <c r="G16" s="131"/>
      <c r="H16" s="78" t="s">
        <v>124</v>
      </c>
      <c r="I16" s="56" t="s">
        <v>27</v>
      </c>
      <c r="J16" s="56" t="s">
        <v>0</v>
      </c>
      <c r="K16" s="57" t="s">
        <v>28</v>
      </c>
    </row>
    <row r="17" spans="1:17" s="81" customFormat="1" ht="27" customHeight="1" x14ac:dyDescent="0.25">
      <c r="A17" s="58">
        <v>1</v>
      </c>
      <c r="B17" s="54" t="s">
        <v>434</v>
      </c>
      <c r="C17" s="25" t="s">
        <v>49</v>
      </c>
      <c r="D17" s="53">
        <f t="shared" ref="D17:D48" si="0">I17*K17</f>
        <v>200</v>
      </c>
      <c r="E17" s="22" t="s">
        <v>35</v>
      </c>
      <c r="F17" s="22" t="s">
        <v>234</v>
      </c>
      <c r="G17" s="22" t="s">
        <v>234</v>
      </c>
      <c r="H17" s="25" t="s">
        <v>433</v>
      </c>
      <c r="I17" s="25">
        <v>100</v>
      </c>
      <c r="J17" s="25" t="s">
        <v>165</v>
      </c>
      <c r="K17" s="60">
        <v>2</v>
      </c>
      <c r="L17" s="79"/>
      <c r="M17" s="80"/>
      <c r="N17" s="80"/>
      <c r="O17" s="80"/>
      <c r="P17" s="80"/>
      <c r="Q17" s="80"/>
    </row>
    <row r="18" spans="1:17" s="81" customFormat="1" ht="27" customHeight="1" x14ac:dyDescent="0.25">
      <c r="A18" s="58">
        <v>2</v>
      </c>
      <c r="B18" s="54" t="s">
        <v>319</v>
      </c>
      <c r="C18" s="25" t="s">
        <v>60</v>
      </c>
      <c r="D18" s="53">
        <f t="shared" si="0"/>
        <v>34.950000000000003</v>
      </c>
      <c r="E18" s="22" t="s">
        <v>35</v>
      </c>
      <c r="F18" s="22" t="s">
        <v>234</v>
      </c>
      <c r="G18" s="22" t="s">
        <v>234</v>
      </c>
      <c r="H18" s="25" t="s">
        <v>574</v>
      </c>
      <c r="I18" s="25">
        <v>15</v>
      </c>
      <c r="J18" s="25" t="s">
        <v>181</v>
      </c>
      <c r="K18" s="60">
        <v>2.33</v>
      </c>
      <c r="L18" s="79"/>
      <c r="M18" s="80"/>
      <c r="N18" s="80"/>
      <c r="O18" s="80"/>
      <c r="P18" s="80"/>
      <c r="Q18" s="80"/>
    </row>
    <row r="19" spans="1:17" s="81" customFormat="1" ht="27" customHeight="1" x14ac:dyDescent="0.25">
      <c r="A19" s="58">
        <v>3</v>
      </c>
      <c r="B19" s="54" t="s">
        <v>198</v>
      </c>
      <c r="C19" s="25" t="s">
        <v>49</v>
      </c>
      <c r="D19" s="53">
        <f t="shared" si="0"/>
        <v>40</v>
      </c>
      <c r="E19" s="22" t="s">
        <v>35</v>
      </c>
      <c r="F19" s="22" t="s">
        <v>234</v>
      </c>
      <c r="G19" s="22" t="s">
        <v>234</v>
      </c>
      <c r="H19" s="25" t="s">
        <v>433</v>
      </c>
      <c r="I19" s="25">
        <v>100</v>
      </c>
      <c r="J19" s="25" t="s">
        <v>137</v>
      </c>
      <c r="K19" s="59">
        <v>0.4</v>
      </c>
      <c r="L19" s="79"/>
      <c r="M19" s="80"/>
      <c r="N19" s="80"/>
      <c r="O19" s="80"/>
      <c r="P19" s="80"/>
      <c r="Q19" s="80"/>
    </row>
    <row r="20" spans="1:17" s="81" customFormat="1" ht="27" customHeight="1" x14ac:dyDescent="0.25">
      <c r="A20" s="58">
        <v>4</v>
      </c>
      <c r="B20" s="54" t="s">
        <v>326</v>
      </c>
      <c r="C20" s="25" t="s">
        <v>55</v>
      </c>
      <c r="D20" s="53">
        <f t="shared" si="0"/>
        <v>50</v>
      </c>
      <c r="E20" s="22" t="s">
        <v>35</v>
      </c>
      <c r="F20" s="22" t="s">
        <v>234</v>
      </c>
      <c r="G20" s="22" t="s">
        <v>234</v>
      </c>
      <c r="H20" s="25" t="s">
        <v>574</v>
      </c>
      <c r="I20" s="25">
        <v>5</v>
      </c>
      <c r="J20" s="25" t="s">
        <v>150</v>
      </c>
      <c r="K20" s="60">
        <v>10</v>
      </c>
      <c r="L20" s="79"/>
      <c r="M20" s="80"/>
      <c r="N20" s="80"/>
      <c r="O20" s="80"/>
      <c r="P20" s="80"/>
      <c r="Q20" s="80"/>
    </row>
    <row r="21" spans="1:17" s="81" customFormat="1" ht="27" customHeight="1" x14ac:dyDescent="0.25">
      <c r="A21" s="58">
        <v>5</v>
      </c>
      <c r="B21" s="54" t="s">
        <v>191</v>
      </c>
      <c r="C21" s="25" t="s">
        <v>53</v>
      </c>
      <c r="D21" s="53">
        <f t="shared" si="0"/>
        <v>50</v>
      </c>
      <c r="E21" s="22" t="s">
        <v>35</v>
      </c>
      <c r="F21" s="22" t="s">
        <v>234</v>
      </c>
      <c r="G21" s="22" t="s">
        <v>234</v>
      </c>
      <c r="H21" s="25" t="s">
        <v>433</v>
      </c>
      <c r="I21" s="25">
        <v>4</v>
      </c>
      <c r="J21" s="25" t="s">
        <v>137</v>
      </c>
      <c r="K21" s="59">
        <v>12.5</v>
      </c>
      <c r="L21" s="79"/>
      <c r="M21" s="80"/>
      <c r="N21" s="80"/>
      <c r="O21" s="80"/>
      <c r="P21" s="80"/>
      <c r="Q21" s="80"/>
    </row>
    <row r="22" spans="1:17" s="81" customFormat="1" ht="27" customHeight="1" x14ac:dyDescent="0.25">
      <c r="A22" s="58">
        <v>6</v>
      </c>
      <c r="B22" s="54" t="s">
        <v>440</v>
      </c>
      <c r="C22" s="25" t="s">
        <v>69</v>
      </c>
      <c r="D22" s="53">
        <f t="shared" si="0"/>
        <v>30</v>
      </c>
      <c r="E22" s="22" t="s">
        <v>35</v>
      </c>
      <c r="F22" s="22" t="s">
        <v>234</v>
      </c>
      <c r="G22" s="22" t="s">
        <v>234</v>
      </c>
      <c r="H22" s="25" t="s">
        <v>433</v>
      </c>
      <c r="I22" s="25">
        <v>1</v>
      </c>
      <c r="J22" s="25" t="s">
        <v>137</v>
      </c>
      <c r="K22" s="59">
        <v>30</v>
      </c>
      <c r="L22" s="79"/>
      <c r="M22" s="80"/>
      <c r="N22" s="80"/>
      <c r="O22" s="80"/>
      <c r="P22" s="80"/>
      <c r="Q22" s="80"/>
    </row>
    <row r="23" spans="1:17" s="81" customFormat="1" ht="27" customHeight="1" x14ac:dyDescent="0.25">
      <c r="A23" s="58">
        <v>7</v>
      </c>
      <c r="B23" s="54" t="s">
        <v>441</v>
      </c>
      <c r="C23" s="25" t="s">
        <v>69</v>
      </c>
      <c r="D23" s="53">
        <f t="shared" si="0"/>
        <v>50</v>
      </c>
      <c r="E23" s="22" t="s">
        <v>35</v>
      </c>
      <c r="F23" s="22" t="s">
        <v>234</v>
      </c>
      <c r="G23" s="22" t="s">
        <v>234</v>
      </c>
      <c r="H23" s="25" t="s">
        <v>433</v>
      </c>
      <c r="I23" s="25">
        <v>1</v>
      </c>
      <c r="J23" s="25" t="s">
        <v>137</v>
      </c>
      <c r="K23" s="59">
        <v>50</v>
      </c>
      <c r="L23" s="79"/>
      <c r="M23" s="80"/>
      <c r="N23" s="80"/>
      <c r="O23" s="80"/>
      <c r="P23" s="80"/>
      <c r="Q23" s="80"/>
    </row>
    <row r="24" spans="1:17" s="81" customFormat="1" ht="27" customHeight="1" x14ac:dyDescent="0.25">
      <c r="A24" s="58">
        <v>8</v>
      </c>
      <c r="B24" s="54" t="s">
        <v>442</v>
      </c>
      <c r="C24" s="25" t="s">
        <v>69</v>
      </c>
      <c r="D24" s="53">
        <f t="shared" si="0"/>
        <v>50</v>
      </c>
      <c r="E24" s="22" t="s">
        <v>35</v>
      </c>
      <c r="F24" s="22" t="s">
        <v>234</v>
      </c>
      <c r="G24" s="22" t="s">
        <v>234</v>
      </c>
      <c r="H24" s="25" t="s">
        <v>433</v>
      </c>
      <c r="I24" s="25">
        <v>1</v>
      </c>
      <c r="J24" s="25" t="s">
        <v>137</v>
      </c>
      <c r="K24" s="59">
        <v>50</v>
      </c>
      <c r="L24" s="79"/>
      <c r="M24" s="80"/>
      <c r="N24" s="80"/>
      <c r="O24" s="80"/>
      <c r="P24" s="80"/>
      <c r="Q24" s="80"/>
    </row>
    <row r="25" spans="1:17" s="81" customFormat="1" ht="27" customHeight="1" x14ac:dyDescent="0.25">
      <c r="A25" s="58">
        <v>9</v>
      </c>
      <c r="B25" s="54" t="s">
        <v>443</v>
      </c>
      <c r="C25" s="25" t="s">
        <v>69</v>
      </c>
      <c r="D25" s="53">
        <f t="shared" si="0"/>
        <v>30</v>
      </c>
      <c r="E25" s="22" t="s">
        <v>35</v>
      </c>
      <c r="F25" s="22" t="s">
        <v>234</v>
      </c>
      <c r="G25" s="22" t="s">
        <v>234</v>
      </c>
      <c r="H25" s="25" t="s">
        <v>433</v>
      </c>
      <c r="I25" s="25">
        <v>1</v>
      </c>
      <c r="J25" s="25" t="s">
        <v>137</v>
      </c>
      <c r="K25" s="59">
        <v>30</v>
      </c>
      <c r="L25" s="79"/>
      <c r="M25" s="80"/>
      <c r="N25" s="80"/>
      <c r="O25" s="80"/>
      <c r="P25" s="80"/>
      <c r="Q25" s="80"/>
    </row>
    <row r="26" spans="1:17" s="81" customFormat="1" ht="27" customHeight="1" x14ac:dyDescent="0.25">
      <c r="A26" s="58">
        <v>10</v>
      </c>
      <c r="B26" s="54" t="s">
        <v>444</v>
      </c>
      <c r="C26" s="25" t="s">
        <v>69</v>
      </c>
      <c r="D26" s="53">
        <f t="shared" si="0"/>
        <v>50</v>
      </c>
      <c r="E26" s="22" t="s">
        <v>35</v>
      </c>
      <c r="F26" s="22" t="s">
        <v>234</v>
      </c>
      <c r="G26" s="22" t="s">
        <v>234</v>
      </c>
      <c r="H26" s="25" t="s">
        <v>433</v>
      </c>
      <c r="I26" s="25">
        <v>1</v>
      </c>
      <c r="J26" s="25" t="s">
        <v>137</v>
      </c>
      <c r="K26" s="59">
        <v>50</v>
      </c>
      <c r="L26" s="79"/>
      <c r="M26" s="80"/>
      <c r="N26" s="80"/>
      <c r="O26" s="80"/>
      <c r="P26" s="80"/>
      <c r="Q26" s="80"/>
    </row>
    <row r="27" spans="1:17" s="81" customFormat="1" ht="27" customHeight="1" x14ac:dyDescent="0.25">
      <c r="A27" s="58">
        <v>11</v>
      </c>
      <c r="B27" s="54" t="s">
        <v>445</v>
      </c>
      <c r="C27" s="25" t="s">
        <v>69</v>
      </c>
      <c r="D27" s="53">
        <f t="shared" si="0"/>
        <v>40</v>
      </c>
      <c r="E27" s="22" t="s">
        <v>35</v>
      </c>
      <c r="F27" s="22" t="s">
        <v>234</v>
      </c>
      <c r="G27" s="22" t="s">
        <v>234</v>
      </c>
      <c r="H27" s="25" t="s">
        <v>433</v>
      </c>
      <c r="I27" s="25">
        <v>1</v>
      </c>
      <c r="J27" s="25" t="s">
        <v>137</v>
      </c>
      <c r="K27" s="59">
        <v>40</v>
      </c>
      <c r="L27" s="79"/>
      <c r="M27" s="80"/>
      <c r="N27" s="80"/>
      <c r="O27" s="80"/>
      <c r="P27" s="80"/>
      <c r="Q27" s="80"/>
    </row>
    <row r="28" spans="1:17" s="81" customFormat="1" ht="27" customHeight="1" x14ac:dyDescent="0.25">
      <c r="A28" s="58">
        <v>12</v>
      </c>
      <c r="B28" s="54" t="s">
        <v>586</v>
      </c>
      <c r="C28" s="25" t="s">
        <v>69</v>
      </c>
      <c r="D28" s="53">
        <f t="shared" si="0"/>
        <v>100</v>
      </c>
      <c r="E28" s="22" t="s">
        <v>35</v>
      </c>
      <c r="F28" s="22" t="s">
        <v>234</v>
      </c>
      <c r="G28" s="22" t="s">
        <v>234</v>
      </c>
      <c r="H28" s="25" t="s">
        <v>574</v>
      </c>
      <c r="I28" s="25">
        <v>10</v>
      </c>
      <c r="J28" s="25" t="s">
        <v>150</v>
      </c>
      <c r="K28" s="60">
        <v>10</v>
      </c>
      <c r="L28" s="79"/>
      <c r="M28" s="80"/>
      <c r="N28" s="80"/>
      <c r="O28" s="80"/>
      <c r="P28" s="80"/>
      <c r="Q28" s="80"/>
    </row>
    <row r="29" spans="1:17" s="81" customFormat="1" ht="27" customHeight="1" x14ac:dyDescent="0.25">
      <c r="A29" s="58">
        <v>13</v>
      </c>
      <c r="B29" s="54" t="s">
        <v>321</v>
      </c>
      <c r="C29" s="25" t="s">
        <v>69</v>
      </c>
      <c r="D29" s="53">
        <f t="shared" si="0"/>
        <v>150</v>
      </c>
      <c r="E29" s="22" t="s">
        <v>35</v>
      </c>
      <c r="F29" s="22" t="s">
        <v>234</v>
      </c>
      <c r="G29" s="22" t="s">
        <v>234</v>
      </c>
      <c r="H29" s="25" t="s">
        <v>574</v>
      </c>
      <c r="I29" s="25">
        <v>10</v>
      </c>
      <c r="J29" s="25" t="s">
        <v>150</v>
      </c>
      <c r="K29" s="60">
        <v>15</v>
      </c>
      <c r="L29" s="79"/>
      <c r="M29" s="80"/>
      <c r="N29" s="80"/>
      <c r="O29" s="80"/>
      <c r="P29" s="80"/>
      <c r="Q29" s="80"/>
    </row>
    <row r="30" spans="1:17" s="81" customFormat="1" ht="27" customHeight="1" x14ac:dyDescent="0.25">
      <c r="A30" s="58">
        <v>14</v>
      </c>
      <c r="B30" s="54" t="s">
        <v>450</v>
      </c>
      <c r="C30" s="25" t="s">
        <v>52</v>
      </c>
      <c r="D30" s="53">
        <f t="shared" si="0"/>
        <v>600</v>
      </c>
      <c r="E30" s="22" t="s">
        <v>35</v>
      </c>
      <c r="F30" s="22" t="s">
        <v>234</v>
      </c>
      <c r="G30" s="22" t="s">
        <v>234</v>
      </c>
      <c r="H30" s="25" t="s">
        <v>433</v>
      </c>
      <c r="I30" s="25">
        <v>100</v>
      </c>
      <c r="J30" s="25" t="s">
        <v>187</v>
      </c>
      <c r="K30" s="60">
        <v>6</v>
      </c>
      <c r="L30" s="79"/>
      <c r="M30" s="80"/>
      <c r="N30" s="80"/>
      <c r="O30" s="80"/>
      <c r="P30" s="80"/>
      <c r="Q30" s="80"/>
    </row>
    <row r="31" spans="1:17" s="81" customFormat="1" ht="27" customHeight="1" x14ac:dyDescent="0.25">
      <c r="A31" s="58">
        <v>15</v>
      </c>
      <c r="B31" s="54" t="s">
        <v>453</v>
      </c>
      <c r="C31" s="25" t="s">
        <v>454</v>
      </c>
      <c r="D31" s="53">
        <f t="shared" si="0"/>
        <v>350.20000000000005</v>
      </c>
      <c r="E31" s="22" t="s">
        <v>35</v>
      </c>
      <c r="F31" s="22" t="s">
        <v>234</v>
      </c>
      <c r="G31" s="22" t="s">
        <v>234</v>
      </c>
      <c r="H31" s="25" t="s">
        <v>433</v>
      </c>
      <c r="I31" s="25">
        <v>17</v>
      </c>
      <c r="J31" s="25" t="s">
        <v>137</v>
      </c>
      <c r="K31" s="59">
        <v>20.6</v>
      </c>
      <c r="L31" s="79"/>
      <c r="M31" s="80"/>
      <c r="N31" s="80"/>
      <c r="O31" s="80"/>
      <c r="P31" s="80"/>
      <c r="Q31" s="80"/>
    </row>
    <row r="32" spans="1:17" s="81" customFormat="1" ht="27" customHeight="1" x14ac:dyDescent="0.25">
      <c r="A32" s="58">
        <v>16</v>
      </c>
      <c r="B32" s="54" t="s">
        <v>455</v>
      </c>
      <c r="C32" s="25" t="s">
        <v>454</v>
      </c>
      <c r="D32" s="53">
        <f t="shared" si="0"/>
        <v>200</v>
      </c>
      <c r="E32" s="22" t="s">
        <v>35</v>
      </c>
      <c r="F32" s="22" t="s">
        <v>234</v>
      </c>
      <c r="G32" s="22" t="s">
        <v>234</v>
      </c>
      <c r="H32" s="25" t="s">
        <v>433</v>
      </c>
      <c r="I32" s="25">
        <v>10</v>
      </c>
      <c r="J32" s="25" t="s">
        <v>137</v>
      </c>
      <c r="K32" s="59">
        <v>20</v>
      </c>
      <c r="L32" s="79"/>
      <c r="M32" s="80"/>
      <c r="N32" s="80"/>
      <c r="O32" s="80"/>
      <c r="P32" s="80"/>
      <c r="Q32" s="80"/>
    </row>
    <row r="33" spans="1:17" s="81" customFormat="1" ht="27" customHeight="1" x14ac:dyDescent="0.25">
      <c r="A33" s="58">
        <v>17</v>
      </c>
      <c r="B33" s="54" t="s">
        <v>456</v>
      </c>
      <c r="C33" s="25" t="s">
        <v>63</v>
      </c>
      <c r="D33" s="53">
        <f t="shared" si="0"/>
        <v>50</v>
      </c>
      <c r="E33" s="22" t="s">
        <v>35</v>
      </c>
      <c r="F33" s="22" t="s">
        <v>234</v>
      </c>
      <c r="G33" s="22" t="s">
        <v>234</v>
      </c>
      <c r="H33" s="25" t="s">
        <v>433</v>
      </c>
      <c r="I33" s="25">
        <v>10</v>
      </c>
      <c r="J33" s="25" t="s">
        <v>137</v>
      </c>
      <c r="K33" s="59">
        <v>5</v>
      </c>
      <c r="L33" s="79"/>
      <c r="M33" s="80"/>
      <c r="N33" s="80"/>
      <c r="O33" s="80"/>
      <c r="P33" s="80"/>
      <c r="Q33" s="80"/>
    </row>
    <row r="34" spans="1:17" s="81" customFormat="1" ht="27" customHeight="1" x14ac:dyDescent="0.25">
      <c r="A34" s="58">
        <v>18</v>
      </c>
      <c r="B34" s="54" t="s">
        <v>457</v>
      </c>
      <c r="C34" s="25" t="s">
        <v>454</v>
      </c>
      <c r="D34" s="53">
        <f t="shared" si="0"/>
        <v>150</v>
      </c>
      <c r="E34" s="22" t="s">
        <v>35</v>
      </c>
      <c r="F34" s="22" t="s">
        <v>234</v>
      </c>
      <c r="G34" s="22" t="s">
        <v>234</v>
      </c>
      <c r="H34" s="25" t="s">
        <v>433</v>
      </c>
      <c r="I34" s="25">
        <v>10</v>
      </c>
      <c r="J34" s="25" t="s">
        <v>137</v>
      </c>
      <c r="K34" s="59">
        <v>15</v>
      </c>
      <c r="L34" s="79"/>
      <c r="M34" s="80"/>
      <c r="N34" s="80"/>
      <c r="O34" s="80"/>
      <c r="P34" s="80"/>
      <c r="Q34" s="80"/>
    </row>
    <row r="35" spans="1:17" s="81" customFormat="1" ht="27" customHeight="1" x14ac:dyDescent="0.25">
      <c r="A35" s="58">
        <v>19</v>
      </c>
      <c r="B35" s="54" t="s">
        <v>194</v>
      </c>
      <c r="C35" s="25" t="s">
        <v>59</v>
      </c>
      <c r="D35" s="53">
        <f t="shared" si="0"/>
        <v>150</v>
      </c>
      <c r="E35" s="22" t="s">
        <v>35</v>
      </c>
      <c r="F35" s="22" t="s">
        <v>234</v>
      </c>
      <c r="G35" s="22" t="s">
        <v>234</v>
      </c>
      <c r="H35" s="25" t="s">
        <v>433</v>
      </c>
      <c r="I35" s="25">
        <v>3</v>
      </c>
      <c r="J35" s="25" t="s">
        <v>137</v>
      </c>
      <c r="K35" s="59">
        <v>50</v>
      </c>
      <c r="L35" s="79"/>
      <c r="M35" s="80"/>
      <c r="N35" s="80"/>
      <c r="O35" s="80"/>
      <c r="P35" s="80"/>
      <c r="Q35" s="80"/>
    </row>
    <row r="36" spans="1:17" s="81" customFormat="1" ht="27" customHeight="1" x14ac:dyDescent="0.25">
      <c r="A36" s="58">
        <v>20</v>
      </c>
      <c r="B36" s="54" t="s">
        <v>194</v>
      </c>
      <c r="C36" s="25" t="s">
        <v>59</v>
      </c>
      <c r="D36" s="53">
        <f t="shared" si="0"/>
        <v>200</v>
      </c>
      <c r="E36" s="22" t="s">
        <v>35</v>
      </c>
      <c r="F36" s="22" t="s">
        <v>234</v>
      </c>
      <c r="G36" s="22" t="s">
        <v>234</v>
      </c>
      <c r="H36" s="25" t="s">
        <v>433</v>
      </c>
      <c r="I36" s="25">
        <v>1</v>
      </c>
      <c r="J36" s="25" t="s">
        <v>137</v>
      </c>
      <c r="K36" s="59">
        <v>200</v>
      </c>
      <c r="L36" s="79"/>
      <c r="M36" s="80"/>
      <c r="N36" s="80"/>
      <c r="O36" s="80"/>
      <c r="P36" s="80"/>
      <c r="Q36" s="80"/>
    </row>
    <row r="37" spans="1:17" s="81" customFormat="1" ht="27" customHeight="1" x14ac:dyDescent="0.25">
      <c r="A37" s="58">
        <v>21</v>
      </c>
      <c r="B37" s="54" t="s">
        <v>179</v>
      </c>
      <c r="C37" s="25" t="s">
        <v>59</v>
      </c>
      <c r="D37" s="53">
        <f t="shared" si="0"/>
        <v>100</v>
      </c>
      <c r="E37" s="22" t="s">
        <v>35</v>
      </c>
      <c r="F37" s="22" t="s">
        <v>234</v>
      </c>
      <c r="G37" s="22" t="s">
        <v>234</v>
      </c>
      <c r="H37" s="25" t="s">
        <v>626</v>
      </c>
      <c r="I37" s="25">
        <v>1</v>
      </c>
      <c r="J37" s="51" t="s">
        <v>150</v>
      </c>
      <c r="K37" s="60">
        <v>100</v>
      </c>
      <c r="L37" s="79"/>
      <c r="M37" s="80"/>
      <c r="N37" s="80"/>
      <c r="O37" s="80"/>
      <c r="P37" s="80"/>
      <c r="Q37" s="80"/>
    </row>
    <row r="38" spans="1:17" s="81" customFormat="1" ht="27" customHeight="1" x14ac:dyDescent="0.25">
      <c r="A38" s="58">
        <v>22</v>
      </c>
      <c r="B38" s="54" t="s">
        <v>144</v>
      </c>
      <c r="C38" s="25" t="s">
        <v>59</v>
      </c>
      <c r="D38" s="53">
        <f t="shared" si="0"/>
        <v>70</v>
      </c>
      <c r="E38" s="22" t="s">
        <v>35</v>
      </c>
      <c r="F38" s="22" t="s">
        <v>232</v>
      </c>
      <c r="G38" s="22" t="s">
        <v>232</v>
      </c>
      <c r="H38" s="25" t="s">
        <v>573</v>
      </c>
      <c r="I38" s="52">
        <v>1</v>
      </c>
      <c r="J38" s="25" t="s">
        <v>150</v>
      </c>
      <c r="K38" s="60">
        <v>70</v>
      </c>
      <c r="L38" s="79"/>
      <c r="M38" s="80"/>
      <c r="N38" s="80"/>
      <c r="O38" s="80"/>
      <c r="P38" s="80"/>
      <c r="Q38" s="80"/>
    </row>
    <row r="39" spans="1:17" s="80" customFormat="1" ht="27" customHeight="1" x14ac:dyDescent="0.25">
      <c r="A39" s="58">
        <v>23</v>
      </c>
      <c r="B39" s="54" t="s">
        <v>183</v>
      </c>
      <c r="C39" s="25" t="s">
        <v>60</v>
      </c>
      <c r="D39" s="53">
        <f t="shared" si="0"/>
        <v>75</v>
      </c>
      <c r="E39" s="22" t="s">
        <v>35</v>
      </c>
      <c r="F39" s="22" t="s">
        <v>234</v>
      </c>
      <c r="G39" s="22" t="s">
        <v>234</v>
      </c>
      <c r="H39" s="25" t="s">
        <v>433</v>
      </c>
      <c r="I39" s="25">
        <v>750</v>
      </c>
      <c r="J39" s="25" t="s">
        <v>137</v>
      </c>
      <c r="K39" s="59">
        <v>0.1</v>
      </c>
      <c r="L39" s="79"/>
    </row>
    <row r="40" spans="1:17" s="81" customFormat="1" ht="27" customHeight="1" x14ac:dyDescent="0.25">
      <c r="A40" s="58">
        <v>24</v>
      </c>
      <c r="B40" s="54" t="s">
        <v>143</v>
      </c>
      <c r="C40" s="25" t="s">
        <v>60</v>
      </c>
      <c r="D40" s="53">
        <f t="shared" si="0"/>
        <v>35</v>
      </c>
      <c r="E40" s="22" t="s">
        <v>35</v>
      </c>
      <c r="F40" s="22" t="s">
        <v>232</v>
      </c>
      <c r="G40" s="22" t="s">
        <v>232</v>
      </c>
      <c r="H40" s="25" t="s">
        <v>573</v>
      </c>
      <c r="I40" s="52">
        <v>10</v>
      </c>
      <c r="J40" s="25" t="s">
        <v>151</v>
      </c>
      <c r="K40" s="60">
        <v>3.5</v>
      </c>
      <c r="L40" s="79"/>
      <c r="M40" s="80"/>
      <c r="N40" s="80"/>
      <c r="O40" s="80"/>
      <c r="P40" s="80"/>
      <c r="Q40" s="80"/>
    </row>
    <row r="41" spans="1:17" s="81" customFormat="1" ht="27" customHeight="1" x14ac:dyDescent="0.25">
      <c r="A41" s="58">
        <v>25</v>
      </c>
      <c r="B41" s="54" t="s">
        <v>424</v>
      </c>
      <c r="C41" s="25" t="s">
        <v>60</v>
      </c>
      <c r="D41" s="53">
        <f t="shared" si="0"/>
        <v>50</v>
      </c>
      <c r="E41" s="22" t="s">
        <v>35</v>
      </c>
      <c r="F41" s="22" t="s">
        <v>232</v>
      </c>
      <c r="G41" s="22" t="s">
        <v>232</v>
      </c>
      <c r="H41" s="25" t="s">
        <v>422</v>
      </c>
      <c r="I41" s="52">
        <v>10</v>
      </c>
      <c r="J41" s="25" t="s">
        <v>151</v>
      </c>
      <c r="K41" s="60">
        <v>5</v>
      </c>
      <c r="L41" s="79"/>
      <c r="M41" s="80"/>
      <c r="N41" s="80"/>
      <c r="O41" s="80"/>
      <c r="P41" s="80"/>
      <c r="Q41" s="80"/>
    </row>
    <row r="42" spans="1:17" s="81" customFormat="1" ht="27" customHeight="1" x14ac:dyDescent="0.25">
      <c r="A42" s="58">
        <v>26</v>
      </c>
      <c r="B42" s="54" t="s">
        <v>302</v>
      </c>
      <c r="C42" s="25" t="s">
        <v>47</v>
      </c>
      <c r="D42" s="53">
        <f t="shared" si="0"/>
        <v>140</v>
      </c>
      <c r="E42" s="22" t="s">
        <v>35</v>
      </c>
      <c r="F42" s="22" t="s">
        <v>232</v>
      </c>
      <c r="G42" s="22" t="s">
        <v>232</v>
      </c>
      <c r="H42" s="25" t="s">
        <v>573</v>
      </c>
      <c r="I42" s="52">
        <v>2</v>
      </c>
      <c r="J42" s="25" t="s">
        <v>150</v>
      </c>
      <c r="K42" s="60">
        <v>70</v>
      </c>
      <c r="L42" s="79"/>
      <c r="M42" s="80"/>
      <c r="N42" s="80"/>
      <c r="O42" s="80"/>
      <c r="P42" s="80"/>
      <c r="Q42" s="80"/>
    </row>
    <row r="43" spans="1:17" s="80" customFormat="1" ht="27" customHeight="1" x14ac:dyDescent="0.25">
      <c r="A43" s="58">
        <v>27</v>
      </c>
      <c r="B43" s="54" t="s">
        <v>458</v>
      </c>
      <c r="C43" s="25" t="s">
        <v>454</v>
      </c>
      <c r="D43" s="53">
        <f t="shared" si="0"/>
        <v>100</v>
      </c>
      <c r="E43" s="22" t="s">
        <v>35</v>
      </c>
      <c r="F43" s="22" t="s">
        <v>234</v>
      </c>
      <c r="G43" s="22" t="s">
        <v>234</v>
      </c>
      <c r="H43" s="25" t="s">
        <v>433</v>
      </c>
      <c r="I43" s="25">
        <v>10</v>
      </c>
      <c r="J43" s="25" t="s">
        <v>137</v>
      </c>
      <c r="K43" s="59">
        <v>10</v>
      </c>
      <c r="L43" s="79"/>
    </row>
    <row r="44" spans="1:17" s="80" customFormat="1" ht="27" customHeight="1" x14ac:dyDescent="0.25">
      <c r="A44" s="58">
        <v>28</v>
      </c>
      <c r="B44" s="54" t="s">
        <v>458</v>
      </c>
      <c r="C44" s="25" t="s">
        <v>454</v>
      </c>
      <c r="D44" s="53">
        <f t="shared" si="0"/>
        <v>100</v>
      </c>
      <c r="E44" s="22" t="s">
        <v>35</v>
      </c>
      <c r="F44" s="22" t="s">
        <v>234</v>
      </c>
      <c r="G44" s="22" t="s">
        <v>234</v>
      </c>
      <c r="H44" s="25" t="s">
        <v>433</v>
      </c>
      <c r="I44" s="25">
        <v>10</v>
      </c>
      <c r="J44" s="25" t="s">
        <v>137</v>
      </c>
      <c r="K44" s="59">
        <v>10</v>
      </c>
      <c r="L44" s="79"/>
    </row>
    <row r="45" spans="1:17" s="81" customFormat="1" ht="27" customHeight="1" x14ac:dyDescent="0.25">
      <c r="A45" s="58">
        <v>29</v>
      </c>
      <c r="B45" s="92" t="s">
        <v>426</v>
      </c>
      <c r="C45" s="25" t="s">
        <v>86</v>
      </c>
      <c r="D45" s="53">
        <f t="shared" si="0"/>
        <v>80</v>
      </c>
      <c r="E45" s="22" t="s">
        <v>35</v>
      </c>
      <c r="F45" s="22" t="s">
        <v>234</v>
      </c>
      <c r="G45" s="22" t="s">
        <v>234</v>
      </c>
      <c r="H45" s="25" t="s">
        <v>422</v>
      </c>
      <c r="I45" s="25">
        <v>200</v>
      </c>
      <c r="J45" s="25" t="s">
        <v>137</v>
      </c>
      <c r="K45" s="59">
        <v>0.4</v>
      </c>
      <c r="L45" s="79"/>
      <c r="M45" s="80"/>
      <c r="N45" s="80"/>
      <c r="O45" s="80"/>
      <c r="P45" s="80"/>
      <c r="Q45" s="80"/>
    </row>
    <row r="46" spans="1:17" s="81" customFormat="1" ht="27" customHeight="1" x14ac:dyDescent="0.25">
      <c r="A46" s="58">
        <v>30</v>
      </c>
      <c r="B46" s="54" t="s">
        <v>459</v>
      </c>
      <c r="C46" s="25" t="s">
        <v>86</v>
      </c>
      <c r="D46" s="53">
        <f t="shared" si="0"/>
        <v>750</v>
      </c>
      <c r="E46" s="22" t="s">
        <v>35</v>
      </c>
      <c r="F46" s="22" t="s">
        <v>234</v>
      </c>
      <c r="G46" s="22" t="s">
        <v>234</v>
      </c>
      <c r="H46" s="25" t="s">
        <v>433</v>
      </c>
      <c r="I46" s="25">
        <v>200</v>
      </c>
      <c r="J46" s="25" t="s">
        <v>137</v>
      </c>
      <c r="K46" s="59">
        <v>3.75</v>
      </c>
      <c r="L46" s="79"/>
      <c r="M46" s="80"/>
      <c r="N46" s="80"/>
      <c r="O46" s="80"/>
      <c r="P46" s="80"/>
      <c r="Q46" s="80"/>
    </row>
    <row r="47" spans="1:17" s="81" customFormat="1" ht="27" customHeight="1" x14ac:dyDescent="0.25">
      <c r="A47" s="58">
        <v>31</v>
      </c>
      <c r="B47" s="54" t="s">
        <v>460</v>
      </c>
      <c r="C47" s="25" t="s">
        <v>86</v>
      </c>
      <c r="D47" s="53">
        <f t="shared" si="0"/>
        <v>500</v>
      </c>
      <c r="E47" s="22" t="s">
        <v>35</v>
      </c>
      <c r="F47" s="22" t="s">
        <v>234</v>
      </c>
      <c r="G47" s="22" t="s">
        <v>234</v>
      </c>
      <c r="H47" s="25" t="s">
        <v>433</v>
      </c>
      <c r="I47" s="25">
        <v>100</v>
      </c>
      <c r="J47" s="25" t="s">
        <v>137</v>
      </c>
      <c r="K47" s="59">
        <v>5</v>
      </c>
      <c r="L47" s="79"/>
      <c r="M47" s="80"/>
      <c r="N47" s="80"/>
      <c r="O47" s="80"/>
      <c r="P47" s="80"/>
      <c r="Q47" s="80"/>
    </row>
    <row r="48" spans="1:17" s="81" customFormat="1" ht="27" customHeight="1" x14ac:dyDescent="0.25">
      <c r="A48" s="58">
        <v>32</v>
      </c>
      <c r="B48" s="54" t="s">
        <v>468</v>
      </c>
      <c r="C48" s="25" t="s">
        <v>53</v>
      </c>
      <c r="D48" s="53">
        <f t="shared" si="0"/>
        <v>100</v>
      </c>
      <c r="E48" s="22" t="s">
        <v>35</v>
      </c>
      <c r="F48" s="22" t="s">
        <v>234</v>
      </c>
      <c r="G48" s="22" t="s">
        <v>234</v>
      </c>
      <c r="H48" s="25" t="s">
        <v>433</v>
      </c>
      <c r="I48" s="25">
        <v>1</v>
      </c>
      <c r="J48" s="25" t="s">
        <v>137</v>
      </c>
      <c r="K48" s="59">
        <v>100</v>
      </c>
      <c r="L48" s="79"/>
      <c r="M48" s="80"/>
      <c r="N48" s="80"/>
      <c r="O48" s="80"/>
      <c r="P48" s="80"/>
      <c r="Q48" s="80"/>
    </row>
    <row r="49" spans="1:17" s="80" customFormat="1" ht="27" customHeight="1" x14ac:dyDescent="0.25">
      <c r="A49" s="58">
        <v>33</v>
      </c>
      <c r="B49" s="54" t="s">
        <v>471</v>
      </c>
      <c r="C49" s="25" t="s">
        <v>49</v>
      </c>
      <c r="D49" s="53">
        <f t="shared" ref="D49:D80" si="1">I49*K49</f>
        <v>170</v>
      </c>
      <c r="E49" s="22" t="s">
        <v>35</v>
      </c>
      <c r="F49" s="22" t="s">
        <v>234</v>
      </c>
      <c r="G49" s="22" t="s">
        <v>234</v>
      </c>
      <c r="H49" s="25" t="s">
        <v>433</v>
      </c>
      <c r="I49" s="25">
        <v>10</v>
      </c>
      <c r="J49" s="25" t="s">
        <v>188</v>
      </c>
      <c r="K49" s="60">
        <v>17</v>
      </c>
      <c r="L49" s="79"/>
    </row>
    <row r="50" spans="1:17" s="80" customFormat="1" ht="27" customHeight="1" x14ac:dyDescent="0.25">
      <c r="A50" s="58">
        <v>34</v>
      </c>
      <c r="B50" s="54" t="s">
        <v>482</v>
      </c>
      <c r="C50" s="25" t="s">
        <v>454</v>
      </c>
      <c r="D50" s="53">
        <f t="shared" si="1"/>
        <v>300</v>
      </c>
      <c r="E50" s="22" t="s">
        <v>35</v>
      </c>
      <c r="F50" s="22" t="s">
        <v>234</v>
      </c>
      <c r="G50" s="22" t="s">
        <v>234</v>
      </c>
      <c r="H50" s="25" t="s">
        <v>433</v>
      </c>
      <c r="I50" s="25">
        <v>15</v>
      </c>
      <c r="J50" s="25" t="s">
        <v>137</v>
      </c>
      <c r="K50" s="59">
        <v>20</v>
      </c>
      <c r="L50" s="79"/>
    </row>
    <row r="51" spans="1:17" s="80" customFormat="1" ht="27" customHeight="1" x14ac:dyDescent="0.25">
      <c r="A51" s="58">
        <v>35</v>
      </c>
      <c r="B51" s="54" t="s">
        <v>483</v>
      </c>
      <c r="C51" s="25" t="s">
        <v>454</v>
      </c>
      <c r="D51" s="53">
        <f t="shared" si="1"/>
        <v>100</v>
      </c>
      <c r="E51" s="22" t="s">
        <v>35</v>
      </c>
      <c r="F51" s="22" t="s">
        <v>234</v>
      </c>
      <c r="G51" s="22" t="s">
        <v>234</v>
      </c>
      <c r="H51" s="25" t="s">
        <v>433</v>
      </c>
      <c r="I51" s="25">
        <v>5</v>
      </c>
      <c r="J51" s="25" t="s">
        <v>137</v>
      </c>
      <c r="K51" s="59">
        <v>20</v>
      </c>
      <c r="L51" s="79"/>
    </row>
    <row r="52" spans="1:17" s="80" customFormat="1" ht="27" customHeight="1" x14ac:dyDescent="0.25">
      <c r="A52" s="58">
        <v>36</v>
      </c>
      <c r="B52" s="93" t="s">
        <v>484</v>
      </c>
      <c r="C52" s="25" t="s">
        <v>454</v>
      </c>
      <c r="D52" s="53">
        <f t="shared" si="1"/>
        <v>600</v>
      </c>
      <c r="E52" s="22" t="s">
        <v>35</v>
      </c>
      <c r="F52" s="22" t="s">
        <v>234</v>
      </c>
      <c r="G52" s="22" t="s">
        <v>234</v>
      </c>
      <c r="H52" s="25" t="s">
        <v>433</v>
      </c>
      <c r="I52" s="25">
        <v>30</v>
      </c>
      <c r="J52" s="25" t="s">
        <v>137</v>
      </c>
      <c r="K52" s="59">
        <v>20</v>
      </c>
      <c r="L52" s="79"/>
    </row>
    <row r="53" spans="1:17" s="80" customFormat="1" ht="27" customHeight="1" x14ac:dyDescent="0.25">
      <c r="A53" s="58">
        <v>37</v>
      </c>
      <c r="B53" s="54" t="s">
        <v>208</v>
      </c>
      <c r="C53" s="25" t="s">
        <v>86</v>
      </c>
      <c r="D53" s="53">
        <f t="shared" si="1"/>
        <v>150</v>
      </c>
      <c r="E53" s="22" t="s">
        <v>35</v>
      </c>
      <c r="F53" s="22" t="s">
        <v>234</v>
      </c>
      <c r="G53" s="22" t="s">
        <v>234</v>
      </c>
      <c r="H53" s="25" t="s">
        <v>433</v>
      </c>
      <c r="I53" s="25">
        <v>300</v>
      </c>
      <c r="J53" s="25" t="s">
        <v>137</v>
      </c>
      <c r="K53" s="59">
        <v>0.5</v>
      </c>
      <c r="L53" s="79"/>
    </row>
    <row r="54" spans="1:17" s="80" customFormat="1" ht="27" customHeight="1" x14ac:dyDescent="0.25">
      <c r="A54" s="58">
        <v>38</v>
      </c>
      <c r="B54" s="54" t="s">
        <v>485</v>
      </c>
      <c r="C54" s="25" t="s">
        <v>454</v>
      </c>
      <c r="D54" s="53">
        <f t="shared" si="1"/>
        <v>1500</v>
      </c>
      <c r="E54" s="22" t="s">
        <v>35</v>
      </c>
      <c r="F54" s="22" t="s">
        <v>234</v>
      </c>
      <c r="G54" s="22" t="s">
        <v>234</v>
      </c>
      <c r="H54" s="25" t="s">
        <v>433</v>
      </c>
      <c r="I54" s="25">
        <v>1500</v>
      </c>
      <c r="J54" s="25" t="s">
        <v>137</v>
      </c>
      <c r="K54" s="59">
        <v>1</v>
      </c>
      <c r="L54" s="79"/>
    </row>
    <row r="55" spans="1:17" s="80" customFormat="1" ht="27" customHeight="1" x14ac:dyDescent="0.25">
      <c r="A55" s="58">
        <v>39</v>
      </c>
      <c r="B55" s="54" t="s">
        <v>500</v>
      </c>
      <c r="C55" s="25" t="s">
        <v>86</v>
      </c>
      <c r="D55" s="53">
        <f t="shared" si="1"/>
        <v>100</v>
      </c>
      <c r="E55" s="22" t="s">
        <v>35</v>
      </c>
      <c r="F55" s="22" t="s">
        <v>234</v>
      </c>
      <c r="G55" s="22" t="s">
        <v>234</v>
      </c>
      <c r="H55" s="25" t="s">
        <v>433</v>
      </c>
      <c r="I55" s="25">
        <v>200</v>
      </c>
      <c r="J55" s="25" t="s">
        <v>137</v>
      </c>
      <c r="K55" s="59">
        <v>0.5</v>
      </c>
      <c r="L55" s="79"/>
    </row>
    <row r="56" spans="1:17" s="80" customFormat="1" ht="27" customHeight="1" x14ac:dyDescent="0.25">
      <c r="A56" s="58">
        <v>40</v>
      </c>
      <c r="B56" s="54" t="s">
        <v>141</v>
      </c>
      <c r="C56" s="25" t="s">
        <v>53</v>
      </c>
      <c r="D56" s="53">
        <f t="shared" si="1"/>
        <v>39.900000000000006</v>
      </c>
      <c r="E56" s="22" t="s">
        <v>35</v>
      </c>
      <c r="F56" s="22" t="s">
        <v>232</v>
      </c>
      <c r="G56" s="22" t="s">
        <v>232</v>
      </c>
      <c r="H56" s="25" t="s">
        <v>422</v>
      </c>
      <c r="I56" s="52">
        <v>3</v>
      </c>
      <c r="J56" s="25" t="s">
        <v>150</v>
      </c>
      <c r="K56" s="60">
        <v>13.3</v>
      </c>
      <c r="L56" s="79"/>
    </row>
    <row r="57" spans="1:17" s="80" customFormat="1" ht="27" customHeight="1" x14ac:dyDescent="0.25">
      <c r="A57" s="58">
        <v>41</v>
      </c>
      <c r="B57" s="54" t="s">
        <v>141</v>
      </c>
      <c r="C57" s="25" t="s">
        <v>53</v>
      </c>
      <c r="D57" s="53">
        <f t="shared" si="1"/>
        <v>20</v>
      </c>
      <c r="E57" s="22" t="s">
        <v>35</v>
      </c>
      <c r="F57" s="22" t="s">
        <v>232</v>
      </c>
      <c r="G57" s="22" t="s">
        <v>232</v>
      </c>
      <c r="H57" s="25" t="s">
        <v>573</v>
      </c>
      <c r="I57" s="52">
        <v>4</v>
      </c>
      <c r="J57" s="25" t="s">
        <v>150</v>
      </c>
      <c r="K57" s="60">
        <v>5</v>
      </c>
      <c r="L57" s="79"/>
    </row>
    <row r="58" spans="1:17" s="80" customFormat="1" ht="27" customHeight="1" x14ac:dyDescent="0.25">
      <c r="A58" s="58">
        <v>42</v>
      </c>
      <c r="B58" s="54" t="s">
        <v>184</v>
      </c>
      <c r="C58" s="25" t="s">
        <v>53</v>
      </c>
      <c r="D58" s="53">
        <f t="shared" si="1"/>
        <v>100</v>
      </c>
      <c r="E58" s="22" t="s">
        <v>35</v>
      </c>
      <c r="F58" s="22" t="s">
        <v>234</v>
      </c>
      <c r="G58" s="22" t="s">
        <v>234</v>
      </c>
      <c r="H58" s="25" t="s">
        <v>574</v>
      </c>
      <c r="I58" s="25">
        <v>20</v>
      </c>
      <c r="J58" s="25" t="s">
        <v>150</v>
      </c>
      <c r="K58" s="60">
        <v>5</v>
      </c>
      <c r="L58" s="79"/>
    </row>
    <row r="59" spans="1:17" s="80" customFormat="1" ht="27" customHeight="1" x14ac:dyDescent="0.25">
      <c r="A59" s="58">
        <v>43</v>
      </c>
      <c r="B59" s="54" t="s">
        <v>517</v>
      </c>
      <c r="C59" s="25" t="s">
        <v>53</v>
      </c>
      <c r="D59" s="53">
        <f t="shared" si="1"/>
        <v>150</v>
      </c>
      <c r="E59" s="22" t="s">
        <v>35</v>
      </c>
      <c r="F59" s="22" t="s">
        <v>234</v>
      </c>
      <c r="G59" s="22" t="s">
        <v>234</v>
      </c>
      <c r="H59" s="25" t="s">
        <v>433</v>
      </c>
      <c r="I59" s="25">
        <v>10</v>
      </c>
      <c r="J59" s="25" t="s">
        <v>137</v>
      </c>
      <c r="K59" s="59">
        <v>15</v>
      </c>
      <c r="L59" s="79"/>
    </row>
    <row r="60" spans="1:17" s="80" customFormat="1" ht="27" customHeight="1" x14ac:dyDescent="0.25">
      <c r="A60" s="58">
        <v>44</v>
      </c>
      <c r="B60" s="54" t="s">
        <v>202</v>
      </c>
      <c r="C60" s="25" t="s">
        <v>45</v>
      </c>
      <c r="D60" s="53">
        <f t="shared" si="1"/>
        <v>50</v>
      </c>
      <c r="E60" s="22" t="s">
        <v>35</v>
      </c>
      <c r="F60" s="22" t="s">
        <v>234</v>
      </c>
      <c r="G60" s="22" t="s">
        <v>234</v>
      </c>
      <c r="H60" s="25" t="s">
        <v>433</v>
      </c>
      <c r="I60" s="25">
        <v>5</v>
      </c>
      <c r="J60" s="25" t="s">
        <v>137</v>
      </c>
      <c r="K60" s="59">
        <v>10</v>
      </c>
      <c r="L60" s="79"/>
    </row>
    <row r="61" spans="1:17" s="80" customFormat="1" ht="27" customHeight="1" x14ac:dyDescent="0.25">
      <c r="A61" s="58">
        <v>45</v>
      </c>
      <c r="B61" s="54" t="s">
        <v>512</v>
      </c>
      <c r="C61" s="25" t="s">
        <v>45</v>
      </c>
      <c r="D61" s="53">
        <f t="shared" si="1"/>
        <v>50</v>
      </c>
      <c r="E61" s="22" t="s">
        <v>35</v>
      </c>
      <c r="F61" s="22" t="s">
        <v>234</v>
      </c>
      <c r="G61" s="22" t="s">
        <v>234</v>
      </c>
      <c r="H61" s="25" t="s">
        <v>433</v>
      </c>
      <c r="I61" s="25">
        <v>5</v>
      </c>
      <c r="J61" s="25" t="s">
        <v>137</v>
      </c>
      <c r="K61" s="59">
        <v>10</v>
      </c>
      <c r="L61" s="79"/>
    </row>
    <row r="62" spans="1:17" s="81" customFormat="1" ht="27" customHeight="1" x14ac:dyDescent="0.25">
      <c r="A62" s="58">
        <v>46</v>
      </c>
      <c r="B62" s="54" t="s">
        <v>513</v>
      </c>
      <c r="C62" s="25" t="s">
        <v>45</v>
      </c>
      <c r="D62" s="53">
        <f t="shared" si="1"/>
        <v>50</v>
      </c>
      <c r="E62" s="22" t="s">
        <v>35</v>
      </c>
      <c r="F62" s="22" t="s">
        <v>234</v>
      </c>
      <c r="G62" s="22" t="s">
        <v>234</v>
      </c>
      <c r="H62" s="25" t="s">
        <v>433</v>
      </c>
      <c r="I62" s="25">
        <v>5</v>
      </c>
      <c r="J62" s="25" t="s">
        <v>137</v>
      </c>
      <c r="K62" s="59">
        <v>10</v>
      </c>
      <c r="L62" s="79"/>
      <c r="M62" s="80"/>
      <c r="N62" s="80"/>
      <c r="O62" s="80"/>
      <c r="P62" s="80"/>
      <c r="Q62" s="80"/>
    </row>
    <row r="63" spans="1:17" s="80" customFormat="1" ht="27" customHeight="1" x14ac:dyDescent="0.25">
      <c r="A63" s="58">
        <v>47</v>
      </c>
      <c r="B63" s="54" t="s">
        <v>146</v>
      </c>
      <c r="C63" s="25" t="s">
        <v>62</v>
      </c>
      <c r="D63" s="53">
        <f t="shared" si="1"/>
        <v>68</v>
      </c>
      <c r="E63" s="22" t="s">
        <v>35</v>
      </c>
      <c r="F63" s="22" t="s">
        <v>232</v>
      </c>
      <c r="G63" s="22" t="s">
        <v>232</v>
      </c>
      <c r="H63" s="25" t="s">
        <v>573</v>
      </c>
      <c r="I63" s="52">
        <v>4</v>
      </c>
      <c r="J63" s="25" t="s">
        <v>150</v>
      </c>
      <c r="K63" s="60">
        <v>17</v>
      </c>
      <c r="L63" s="79"/>
    </row>
    <row r="64" spans="1:17" s="80" customFormat="1" ht="27" customHeight="1" x14ac:dyDescent="0.25">
      <c r="A64" s="58">
        <v>48</v>
      </c>
      <c r="B64" s="54" t="s">
        <v>200</v>
      </c>
      <c r="C64" s="25" t="s">
        <v>54</v>
      </c>
      <c r="D64" s="53">
        <f t="shared" si="1"/>
        <v>48</v>
      </c>
      <c r="E64" s="22" t="s">
        <v>35</v>
      </c>
      <c r="F64" s="22" t="s">
        <v>234</v>
      </c>
      <c r="G64" s="22" t="s">
        <v>234</v>
      </c>
      <c r="H64" s="25" t="s">
        <v>433</v>
      </c>
      <c r="I64" s="25">
        <v>3</v>
      </c>
      <c r="J64" s="25" t="s">
        <v>137</v>
      </c>
      <c r="K64" s="59">
        <v>16</v>
      </c>
      <c r="L64" s="79"/>
    </row>
    <row r="65" spans="1:17" s="80" customFormat="1" ht="27" customHeight="1" x14ac:dyDescent="0.25">
      <c r="A65" s="58">
        <v>49</v>
      </c>
      <c r="B65" s="54" t="s">
        <v>514</v>
      </c>
      <c r="C65" s="25" t="s">
        <v>515</v>
      </c>
      <c r="D65" s="53">
        <f t="shared" si="1"/>
        <v>150</v>
      </c>
      <c r="E65" s="22" t="s">
        <v>35</v>
      </c>
      <c r="F65" s="22" t="s">
        <v>234</v>
      </c>
      <c r="G65" s="22" t="s">
        <v>234</v>
      </c>
      <c r="H65" s="25" t="s">
        <v>433</v>
      </c>
      <c r="I65" s="25">
        <v>3</v>
      </c>
      <c r="J65" s="25" t="s">
        <v>137</v>
      </c>
      <c r="K65" s="59">
        <v>50</v>
      </c>
      <c r="L65" s="79"/>
    </row>
    <row r="66" spans="1:17" s="80" customFormat="1" ht="27" customHeight="1" x14ac:dyDescent="0.25">
      <c r="A66" s="58">
        <v>50</v>
      </c>
      <c r="B66" s="54" t="s">
        <v>423</v>
      </c>
      <c r="C66" s="25" t="s">
        <v>80</v>
      </c>
      <c r="D66" s="53">
        <f t="shared" si="1"/>
        <v>40</v>
      </c>
      <c r="E66" s="22" t="s">
        <v>35</v>
      </c>
      <c r="F66" s="22" t="s">
        <v>234</v>
      </c>
      <c r="G66" s="22" t="s">
        <v>234</v>
      </c>
      <c r="H66" s="25" t="s">
        <v>422</v>
      </c>
      <c r="I66" s="25">
        <v>2</v>
      </c>
      <c r="J66" s="25" t="s">
        <v>187</v>
      </c>
      <c r="K66" s="60">
        <v>20</v>
      </c>
      <c r="L66" s="79"/>
    </row>
    <row r="67" spans="1:17" s="80" customFormat="1" ht="27" customHeight="1" x14ac:dyDescent="0.25">
      <c r="A67" s="58">
        <v>51</v>
      </c>
      <c r="B67" s="54" t="s">
        <v>201</v>
      </c>
      <c r="C67" s="25" t="s">
        <v>57</v>
      </c>
      <c r="D67" s="53">
        <f t="shared" si="1"/>
        <v>2490</v>
      </c>
      <c r="E67" s="22" t="s">
        <v>35</v>
      </c>
      <c r="F67" s="22" t="s">
        <v>234</v>
      </c>
      <c r="G67" s="22" t="s">
        <v>234</v>
      </c>
      <c r="H67" s="25" t="s">
        <v>433</v>
      </c>
      <c r="I67" s="25">
        <v>1</v>
      </c>
      <c r="J67" s="25" t="s">
        <v>137</v>
      </c>
      <c r="K67" s="59">
        <v>2490</v>
      </c>
      <c r="L67" s="79"/>
    </row>
    <row r="68" spans="1:17" s="80" customFormat="1" ht="27" customHeight="1" x14ac:dyDescent="0.25">
      <c r="A68" s="58">
        <v>52</v>
      </c>
      <c r="B68" s="54" t="s">
        <v>300</v>
      </c>
      <c r="C68" s="25" t="s">
        <v>51</v>
      </c>
      <c r="D68" s="53">
        <f t="shared" si="1"/>
        <v>45</v>
      </c>
      <c r="E68" s="22" t="s">
        <v>35</v>
      </c>
      <c r="F68" s="22" t="s">
        <v>232</v>
      </c>
      <c r="G68" s="22" t="s">
        <v>232</v>
      </c>
      <c r="H68" s="25" t="s">
        <v>573</v>
      </c>
      <c r="I68" s="52">
        <v>50</v>
      </c>
      <c r="J68" s="25" t="s">
        <v>150</v>
      </c>
      <c r="K68" s="60">
        <v>0.9</v>
      </c>
      <c r="L68" s="79"/>
    </row>
    <row r="69" spans="1:17" s="80" customFormat="1" ht="27" customHeight="1" x14ac:dyDescent="0.25">
      <c r="A69" s="58">
        <v>53</v>
      </c>
      <c r="B69" s="54" t="s">
        <v>204</v>
      </c>
      <c r="C69" s="25" t="s">
        <v>51</v>
      </c>
      <c r="D69" s="53">
        <f t="shared" si="1"/>
        <v>150</v>
      </c>
      <c r="E69" s="22" t="s">
        <v>35</v>
      </c>
      <c r="F69" s="22" t="s">
        <v>234</v>
      </c>
      <c r="G69" s="22" t="s">
        <v>234</v>
      </c>
      <c r="H69" s="25" t="s">
        <v>433</v>
      </c>
      <c r="I69" s="25">
        <v>60</v>
      </c>
      <c r="J69" s="25" t="s">
        <v>137</v>
      </c>
      <c r="K69" s="59">
        <v>2.5</v>
      </c>
      <c r="L69" s="79"/>
    </row>
    <row r="70" spans="1:17" s="80" customFormat="1" ht="27" customHeight="1" x14ac:dyDescent="0.25">
      <c r="A70" s="58">
        <v>54</v>
      </c>
      <c r="B70" s="54" t="s">
        <v>499</v>
      </c>
      <c r="C70" s="25" t="s">
        <v>51</v>
      </c>
      <c r="D70" s="53">
        <f t="shared" si="1"/>
        <v>300</v>
      </c>
      <c r="E70" s="22" t="s">
        <v>35</v>
      </c>
      <c r="F70" s="22" t="s">
        <v>234</v>
      </c>
      <c r="G70" s="22" t="s">
        <v>234</v>
      </c>
      <c r="H70" s="25" t="s">
        <v>433</v>
      </c>
      <c r="I70" s="25">
        <v>120</v>
      </c>
      <c r="J70" s="25" t="s">
        <v>137</v>
      </c>
      <c r="K70" s="59">
        <v>2.5</v>
      </c>
      <c r="L70" s="79"/>
    </row>
    <row r="71" spans="1:17" s="80" customFormat="1" ht="27" customHeight="1" x14ac:dyDescent="0.25">
      <c r="A71" s="58">
        <v>55</v>
      </c>
      <c r="B71" s="54" t="s">
        <v>207</v>
      </c>
      <c r="C71" s="25" t="s">
        <v>99</v>
      </c>
      <c r="D71" s="53">
        <f t="shared" si="1"/>
        <v>100</v>
      </c>
      <c r="E71" s="22" t="s">
        <v>35</v>
      </c>
      <c r="F71" s="22" t="s">
        <v>234</v>
      </c>
      <c r="G71" s="22" t="s">
        <v>234</v>
      </c>
      <c r="H71" s="25" t="s">
        <v>433</v>
      </c>
      <c r="I71" s="25">
        <v>40</v>
      </c>
      <c r="J71" s="25" t="s">
        <v>137</v>
      </c>
      <c r="K71" s="59">
        <v>2.5</v>
      </c>
      <c r="L71" s="79"/>
    </row>
    <row r="72" spans="1:17" s="80" customFormat="1" ht="27" customHeight="1" x14ac:dyDescent="0.25">
      <c r="A72" s="58">
        <v>56</v>
      </c>
      <c r="B72" s="54" t="s">
        <v>501</v>
      </c>
      <c r="C72" s="25" t="s">
        <v>86</v>
      </c>
      <c r="D72" s="53">
        <f t="shared" si="1"/>
        <v>50</v>
      </c>
      <c r="E72" s="22" t="s">
        <v>35</v>
      </c>
      <c r="F72" s="22" t="s">
        <v>234</v>
      </c>
      <c r="G72" s="22" t="s">
        <v>234</v>
      </c>
      <c r="H72" s="25" t="s">
        <v>433</v>
      </c>
      <c r="I72" s="25">
        <v>100</v>
      </c>
      <c r="J72" s="25" t="s">
        <v>137</v>
      </c>
      <c r="K72" s="59">
        <v>0.5</v>
      </c>
      <c r="L72" s="79"/>
    </row>
    <row r="73" spans="1:17" s="81" customFormat="1" ht="27" customHeight="1" x14ac:dyDescent="0.25">
      <c r="A73" s="58">
        <v>57</v>
      </c>
      <c r="B73" s="54" t="s">
        <v>486</v>
      </c>
      <c r="C73" s="25" t="s">
        <v>454</v>
      </c>
      <c r="D73" s="53">
        <f t="shared" si="1"/>
        <v>200</v>
      </c>
      <c r="E73" s="22" t="s">
        <v>35</v>
      </c>
      <c r="F73" s="22" t="s">
        <v>234</v>
      </c>
      <c r="G73" s="22" t="s">
        <v>234</v>
      </c>
      <c r="H73" s="25" t="s">
        <v>433</v>
      </c>
      <c r="I73" s="25">
        <v>20</v>
      </c>
      <c r="J73" s="25" t="s">
        <v>137</v>
      </c>
      <c r="K73" s="59">
        <v>10</v>
      </c>
      <c r="L73" s="79"/>
      <c r="M73" s="80"/>
      <c r="N73" s="80"/>
      <c r="O73" s="80"/>
      <c r="P73" s="80"/>
      <c r="Q73" s="80"/>
    </row>
    <row r="74" spans="1:17" s="81" customFormat="1" ht="27" customHeight="1" x14ac:dyDescent="0.25">
      <c r="A74" s="58">
        <v>58</v>
      </c>
      <c r="B74" s="54" t="s">
        <v>487</v>
      </c>
      <c r="C74" s="25" t="s">
        <v>454</v>
      </c>
      <c r="D74" s="53">
        <f t="shared" si="1"/>
        <v>200</v>
      </c>
      <c r="E74" s="22" t="s">
        <v>35</v>
      </c>
      <c r="F74" s="22" t="s">
        <v>234</v>
      </c>
      <c r="G74" s="22" t="s">
        <v>234</v>
      </c>
      <c r="H74" s="25" t="s">
        <v>433</v>
      </c>
      <c r="I74" s="25">
        <v>20</v>
      </c>
      <c r="J74" s="25" t="s">
        <v>137</v>
      </c>
      <c r="K74" s="59">
        <v>10</v>
      </c>
      <c r="L74" s="79"/>
      <c r="M74" s="80"/>
      <c r="N74" s="80"/>
      <c r="O74" s="80"/>
      <c r="P74" s="80"/>
      <c r="Q74" s="80"/>
    </row>
    <row r="75" spans="1:17" s="81" customFormat="1" ht="27" customHeight="1" x14ac:dyDescent="0.25">
      <c r="A75" s="58">
        <v>59</v>
      </c>
      <c r="B75" s="54" t="s">
        <v>506</v>
      </c>
      <c r="C75" s="25" t="s">
        <v>61</v>
      </c>
      <c r="D75" s="53">
        <f t="shared" si="1"/>
        <v>250</v>
      </c>
      <c r="E75" s="22" t="s">
        <v>35</v>
      </c>
      <c r="F75" s="22" t="s">
        <v>234</v>
      </c>
      <c r="G75" s="22" t="s">
        <v>234</v>
      </c>
      <c r="H75" s="25" t="s">
        <v>433</v>
      </c>
      <c r="I75" s="25">
        <v>100</v>
      </c>
      <c r="J75" s="25" t="s">
        <v>137</v>
      </c>
      <c r="K75" s="59">
        <v>2.5</v>
      </c>
      <c r="L75" s="79"/>
      <c r="M75" s="80"/>
      <c r="N75" s="80"/>
      <c r="O75" s="80"/>
      <c r="P75" s="80"/>
      <c r="Q75" s="80"/>
    </row>
    <row r="76" spans="1:17" s="81" customFormat="1" ht="27" customHeight="1" x14ac:dyDescent="0.25">
      <c r="A76" s="58">
        <v>60</v>
      </c>
      <c r="B76" s="54" t="s">
        <v>338</v>
      </c>
      <c r="C76" s="25" t="s">
        <v>481</v>
      </c>
      <c r="D76" s="53">
        <f t="shared" si="1"/>
        <v>500</v>
      </c>
      <c r="E76" s="22" t="s">
        <v>35</v>
      </c>
      <c r="F76" s="22" t="s">
        <v>234</v>
      </c>
      <c r="G76" s="22" t="s">
        <v>234</v>
      </c>
      <c r="H76" s="25" t="s">
        <v>213</v>
      </c>
      <c r="I76" s="25">
        <v>2</v>
      </c>
      <c r="J76" s="25" t="s">
        <v>137</v>
      </c>
      <c r="K76" s="59">
        <v>250</v>
      </c>
      <c r="L76" s="79"/>
      <c r="M76" s="80"/>
      <c r="N76" s="80"/>
      <c r="O76" s="80"/>
      <c r="P76" s="80"/>
      <c r="Q76" s="80"/>
    </row>
    <row r="77" spans="1:17" s="80" customFormat="1" ht="27" customHeight="1" x14ac:dyDescent="0.25">
      <c r="A77" s="58">
        <v>61</v>
      </c>
      <c r="B77" s="54" t="s">
        <v>584</v>
      </c>
      <c r="C77" s="25" t="s">
        <v>62</v>
      </c>
      <c r="D77" s="53">
        <f t="shared" si="1"/>
        <v>150</v>
      </c>
      <c r="E77" s="22" t="s">
        <v>35</v>
      </c>
      <c r="F77" s="22" t="s">
        <v>234</v>
      </c>
      <c r="G77" s="22" t="s">
        <v>234</v>
      </c>
      <c r="H77" s="25" t="s">
        <v>574</v>
      </c>
      <c r="I77" s="25">
        <v>10</v>
      </c>
      <c r="J77" s="25" t="s">
        <v>150</v>
      </c>
      <c r="K77" s="60">
        <v>15</v>
      </c>
      <c r="L77" s="79"/>
    </row>
    <row r="78" spans="1:17" s="80" customFormat="1" ht="27" customHeight="1" x14ac:dyDescent="0.25">
      <c r="A78" s="58">
        <v>62</v>
      </c>
      <c r="B78" s="54" t="s">
        <v>318</v>
      </c>
      <c r="C78" s="25" t="s">
        <v>44</v>
      </c>
      <c r="D78" s="53">
        <f t="shared" si="1"/>
        <v>3600</v>
      </c>
      <c r="E78" s="22" t="s">
        <v>35</v>
      </c>
      <c r="F78" s="22" t="s">
        <v>234</v>
      </c>
      <c r="G78" s="22" t="s">
        <v>234</v>
      </c>
      <c r="H78" s="25" t="s">
        <v>574</v>
      </c>
      <c r="I78" s="25">
        <v>120</v>
      </c>
      <c r="J78" s="25" t="s">
        <v>182</v>
      </c>
      <c r="K78" s="60">
        <v>30</v>
      </c>
      <c r="L78" s="79"/>
    </row>
    <row r="79" spans="1:17" s="80" customFormat="1" ht="27" customHeight="1" x14ac:dyDescent="0.25">
      <c r="A79" s="58">
        <v>63</v>
      </c>
      <c r="B79" s="54" t="s">
        <v>518</v>
      </c>
      <c r="C79" s="25" t="s">
        <v>519</v>
      </c>
      <c r="D79" s="53">
        <f t="shared" si="1"/>
        <v>300</v>
      </c>
      <c r="E79" s="22" t="s">
        <v>35</v>
      </c>
      <c r="F79" s="22" t="s">
        <v>234</v>
      </c>
      <c r="G79" s="22" t="s">
        <v>234</v>
      </c>
      <c r="H79" s="25" t="s">
        <v>433</v>
      </c>
      <c r="I79" s="25">
        <v>20</v>
      </c>
      <c r="J79" s="25" t="s">
        <v>137</v>
      </c>
      <c r="K79" s="59">
        <v>15</v>
      </c>
      <c r="L79" s="79"/>
    </row>
    <row r="80" spans="1:17" s="81" customFormat="1" ht="27" customHeight="1" x14ac:dyDescent="0.25">
      <c r="A80" s="58">
        <v>64</v>
      </c>
      <c r="B80" s="54" t="s">
        <v>337</v>
      </c>
      <c r="C80" s="25" t="s">
        <v>44</v>
      </c>
      <c r="D80" s="53">
        <f t="shared" si="1"/>
        <v>1500</v>
      </c>
      <c r="E80" s="22" t="s">
        <v>35</v>
      </c>
      <c r="F80" s="22" t="s">
        <v>234</v>
      </c>
      <c r="G80" s="22" t="s">
        <v>234</v>
      </c>
      <c r="H80" s="25" t="s">
        <v>433</v>
      </c>
      <c r="I80" s="25">
        <v>50</v>
      </c>
      <c r="J80" s="25" t="s">
        <v>210</v>
      </c>
      <c r="K80" s="59">
        <v>30</v>
      </c>
      <c r="L80" s="79"/>
      <c r="M80" s="80"/>
      <c r="N80" s="80"/>
      <c r="O80" s="80"/>
      <c r="P80" s="80"/>
      <c r="Q80" s="80"/>
    </row>
    <row r="81" spans="1:17" s="80" customFormat="1" ht="27" customHeight="1" x14ac:dyDescent="0.25">
      <c r="A81" s="58">
        <v>65</v>
      </c>
      <c r="B81" s="54" t="s">
        <v>298</v>
      </c>
      <c r="C81" s="25" t="s">
        <v>44</v>
      </c>
      <c r="D81" s="53">
        <f t="shared" ref="D81:D112" si="2">I81*K81</f>
        <v>1000</v>
      </c>
      <c r="E81" s="22" t="s">
        <v>35</v>
      </c>
      <c r="F81" s="22" t="s">
        <v>232</v>
      </c>
      <c r="G81" s="22" t="s">
        <v>232</v>
      </c>
      <c r="H81" s="25" t="s">
        <v>422</v>
      </c>
      <c r="I81" s="52">
        <v>50</v>
      </c>
      <c r="J81" s="25" t="s">
        <v>149</v>
      </c>
      <c r="K81" s="60">
        <v>20</v>
      </c>
      <c r="L81" s="79"/>
    </row>
    <row r="82" spans="1:17" s="80" customFormat="1" ht="27" customHeight="1" x14ac:dyDescent="0.25">
      <c r="A82" s="58">
        <v>66</v>
      </c>
      <c r="B82" s="54" t="s">
        <v>298</v>
      </c>
      <c r="C82" s="25" t="s">
        <v>44</v>
      </c>
      <c r="D82" s="53">
        <f t="shared" si="2"/>
        <v>1250</v>
      </c>
      <c r="E82" s="22" t="s">
        <v>35</v>
      </c>
      <c r="F82" s="22" t="s">
        <v>232</v>
      </c>
      <c r="G82" s="22" t="s">
        <v>232</v>
      </c>
      <c r="H82" s="25" t="s">
        <v>573</v>
      </c>
      <c r="I82" s="52">
        <v>50</v>
      </c>
      <c r="J82" s="25" t="s">
        <v>149</v>
      </c>
      <c r="K82" s="60">
        <v>25</v>
      </c>
      <c r="L82" s="79"/>
    </row>
    <row r="83" spans="1:17" s="80" customFormat="1" ht="27" customHeight="1" x14ac:dyDescent="0.25">
      <c r="A83" s="58">
        <v>67</v>
      </c>
      <c r="B83" s="54" t="s">
        <v>303</v>
      </c>
      <c r="C83" s="25" t="s">
        <v>70</v>
      </c>
      <c r="D83" s="53">
        <f t="shared" si="2"/>
        <v>135</v>
      </c>
      <c r="E83" s="22" t="s">
        <v>35</v>
      </c>
      <c r="F83" s="22" t="s">
        <v>232</v>
      </c>
      <c r="G83" s="22" t="s">
        <v>232</v>
      </c>
      <c r="H83" s="25" t="s">
        <v>573</v>
      </c>
      <c r="I83" s="52">
        <v>1</v>
      </c>
      <c r="J83" s="25" t="s">
        <v>150</v>
      </c>
      <c r="K83" s="60">
        <v>135</v>
      </c>
      <c r="L83" s="79"/>
    </row>
    <row r="84" spans="1:17" s="81" customFormat="1" ht="27" customHeight="1" x14ac:dyDescent="0.25">
      <c r="A84" s="58">
        <v>68</v>
      </c>
      <c r="B84" s="54" t="s">
        <v>304</v>
      </c>
      <c r="C84" s="25" t="s">
        <v>70</v>
      </c>
      <c r="D84" s="53">
        <f t="shared" si="2"/>
        <v>60</v>
      </c>
      <c r="E84" s="22" t="s">
        <v>35</v>
      </c>
      <c r="F84" s="22" t="s">
        <v>232</v>
      </c>
      <c r="G84" s="22" t="s">
        <v>232</v>
      </c>
      <c r="H84" s="25" t="s">
        <v>573</v>
      </c>
      <c r="I84" s="52">
        <v>1</v>
      </c>
      <c r="J84" s="25" t="s">
        <v>150</v>
      </c>
      <c r="K84" s="60">
        <v>60</v>
      </c>
      <c r="L84" s="79"/>
      <c r="M84" s="80"/>
      <c r="N84" s="80"/>
      <c r="O84" s="80"/>
      <c r="P84" s="80"/>
      <c r="Q84" s="80"/>
    </row>
    <row r="85" spans="1:17" s="80" customFormat="1" ht="27" customHeight="1" x14ac:dyDescent="0.25">
      <c r="A85" s="58">
        <v>69</v>
      </c>
      <c r="B85" s="54" t="s">
        <v>339</v>
      </c>
      <c r="C85" s="25" t="s">
        <v>44</v>
      </c>
      <c r="D85" s="53">
        <f t="shared" si="2"/>
        <v>21250</v>
      </c>
      <c r="E85" s="22" t="s">
        <v>35</v>
      </c>
      <c r="F85" s="22" t="s">
        <v>234</v>
      </c>
      <c r="G85" s="22" t="s">
        <v>234</v>
      </c>
      <c r="H85" s="25" t="s">
        <v>383</v>
      </c>
      <c r="I85" s="25">
        <v>850</v>
      </c>
      <c r="J85" s="25" t="s">
        <v>186</v>
      </c>
      <c r="K85" s="60">
        <v>25</v>
      </c>
      <c r="L85" s="79"/>
    </row>
    <row r="86" spans="1:17" s="80" customFormat="1" ht="27" customHeight="1" x14ac:dyDescent="0.25">
      <c r="A86" s="58">
        <v>70</v>
      </c>
      <c r="B86" s="54" t="s">
        <v>280</v>
      </c>
      <c r="C86" s="25" t="s">
        <v>44</v>
      </c>
      <c r="D86" s="53">
        <f t="shared" si="2"/>
        <v>1000</v>
      </c>
      <c r="E86" s="22" t="s">
        <v>35</v>
      </c>
      <c r="F86" s="22" t="s">
        <v>232</v>
      </c>
      <c r="G86" s="22" t="s">
        <v>232</v>
      </c>
      <c r="H86" s="25" t="s">
        <v>730</v>
      </c>
      <c r="I86" s="52">
        <v>40</v>
      </c>
      <c r="J86" s="25" t="s">
        <v>162</v>
      </c>
      <c r="K86" s="60">
        <v>25</v>
      </c>
      <c r="L86" s="79"/>
    </row>
    <row r="87" spans="1:17" s="80" customFormat="1" ht="27" customHeight="1" x14ac:dyDescent="0.25">
      <c r="A87" s="58">
        <v>71</v>
      </c>
      <c r="B87" s="54" t="s">
        <v>425</v>
      </c>
      <c r="C87" s="25" t="s">
        <v>63</v>
      </c>
      <c r="D87" s="53">
        <f t="shared" si="2"/>
        <v>40</v>
      </c>
      <c r="E87" s="22" t="s">
        <v>35</v>
      </c>
      <c r="F87" s="22" t="s">
        <v>234</v>
      </c>
      <c r="G87" s="22" t="s">
        <v>234</v>
      </c>
      <c r="H87" s="25" t="s">
        <v>422</v>
      </c>
      <c r="I87" s="25">
        <v>4</v>
      </c>
      <c r="J87" s="25" t="s">
        <v>137</v>
      </c>
      <c r="K87" s="59">
        <v>10</v>
      </c>
      <c r="L87" s="79"/>
    </row>
    <row r="88" spans="1:17" s="80" customFormat="1" ht="27" customHeight="1" x14ac:dyDescent="0.25">
      <c r="A88" s="58">
        <v>72</v>
      </c>
      <c r="B88" s="54" t="s">
        <v>327</v>
      </c>
      <c r="C88" s="25" t="s">
        <v>63</v>
      </c>
      <c r="D88" s="53">
        <f t="shared" si="2"/>
        <v>50</v>
      </c>
      <c r="E88" s="22" t="s">
        <v>35</v>
      </c>
      <c r="F88" s="22" t="s">
        <v>234</v>
      </c>
      <c r="G88" s="22" t="s">
        <v>234</v>
      </c>
      <c r="H88" s="25" t="s">
        <v>574</v>
      </c>
      <c r="I88" s="25">
        <v>10</v>
      </c>
      <c r="J88" s="25" t="s">
        <v>150</v>
      </c>
      <c r="K88" s="60">
        <v>5</v>
      </c>
      <c r="L88" s="79"/>
    </row>
    <row r="89" spans="1:17" s="80" customFormat="1" ht="27" customHeight="1" x14ac:dyDescent="0.25">
      <c r="A89" s="58">
        <v>73</v>
      </c>
      <c r="B89" s="54" t="s">
        <v>192</v>
      </c>
      <c r="C89" s="25" t="s">
        <v>63</v>
      </c>
      <c r="D89" s="53">
        <f t="shared" si="2"/>
        <v>50</v>
      </c>
      <c r="E89" s="22" t="s">
        <v>35</v>
      </c>
      <c r="F89" s="22" t="s">
        <v>234</v>
      </c>
      <c r="G89" s="22" t="s">
        <v>234</v>
      </c>
      <c r="H89" s="25" t="s">
        <v>433</v>
      </c>
      <c r="I89" s="25">
        <v>5</v>
      </c>
      <c r="J89" s="25" t="s">
        <v>137</v>
      </c>
      <c r="K89" s="59">
        <v>10</v>
      </c>
      <c r="L89" s="79"/>
    </row>
    <row r="90" spans="1:17" s="80" customFormat="1" ht="27" customHeight="1" x14ac:dyDescent="0.25">
      <c r="A90" s="58">
        <v>74</v>
      </c>
      <c r="B90" s="54" t="s">
        <v>520</v>
      </c>
      <c r="C90" s="25" t="s">
        <v>454</v>
      </c>
      <c r="D90" s="53">
        <f t="shared" si="2"/>
        <v>200</v>
      </c>
      <c r="E90" s="22" t="s">
        <v>35</v>
      </c>
      <c r="F90" s="22" t="s">
        <v>234</v>
      </c>
      <c r="G90" s="22" t="s">
        <v>234</v>
      </c>
      <c r="H90" s="25" t="s">
        <v>433</v>
      </c>
      <c r="I90" s="25">
        <v>2</v>
      </c>
      <c r="J90" s="25" t="s">
        <v>137</v>
      </c>
      <c r="K90" s="59">
        <v>100</v>
      </c>
      <c r="L90" s="79"/>
    </row>
    <row r="91" spans="1:17" s="80" customFormat="1" ht="27" customHeight="1" x14ac:dyDescent="0.25">
      <c r="A91" s="58">
        <v>75</v>
      </c>
      <c r="B91" s="54" t="s">
        <v>488</v>
      </c>
      <c r="C91" s="25" t="s">
        <v>454</v>
      </c>
      <c r="D91" s="53">
        <f t="shared" si="2"/>
        <v>200</v>
      </c>
      <c r="E91" s="22" t="s">
        <v>35</v>
      </c>
      <c r="F91" s="22" t="s">
        <v>234</v>
      </c>
      <c r="G91" s="22" t="s">
        <v>234</v>
      </c>
      <c r="H91" s="25" t="s">
        <v>433</v>
      </c>
      <c r="I91" s="25">
        <v>2</v>
      </c>
      <c r="J91" s="25" t="s">
        <v>137</v>
      </c>
      <c r="K91" s="59">
        <v>100</v>
      </c>
      <c r="L91" s="79"/>
    </row>
    <row r="92" spans="1:17" s="81" customFormat="1" ht="27" customHeight="1" x14ac:dyDescent="0.25">
      <c r="A92" s="58">
        <v>76</v>
      </c>
      <c r="B92" s="54" t="s">
        <v>206</v>
      </c>
      <c r="C92" s="25" t="s">
        <v>63</v>
      </c>
      <c r="D92" s="53">
        <f t="shared" si="2"/>
        <v>150</v>
      </c>
      <c r="E92" s="22" t="s">
        <v>35</v>
      </c>
      <c r="F92" s="22" t="s">
        <v>234</v>
      </c>
      <c r="G92" s="22" t="s">
        <v>234</v>
      </c>
      <c r="H92" s="25" t="s">
        <v>433</v>
      </c>
      <c r="I92" s="25">
        <v>6</v>
      </c>
      <c r="J92" s="25" t="s">
        <v>137</v>
      </c>
      <c r="K92" s="59">
        <v>25</v>
      </c>
      <c r="L92" s="79"/>
      <c r="M92" s="80"/>
      <c r="N92" s="80"/>
      <c r="O92" s="80"/>
      <c r="P92" s="80"/>
      <c r="Q92" s="80"/>
    </row>
    <row r="93" spans="1:17" s="80" customFormat="1" ht="27" customHeight="1" x14ac:dyDescent="0.25">
      <c r="A93" s="58">
        <v>77</v>
      </c>
      <c r="B93" s="54" t="s">
        <v>511</v>
      </c>
      <c r="C93" s="25" t="s">
        <v>63</v>
      </c>
      <c r="D93" s="53">
        <f t="shared" si="2"/>
        <v>150</v>
      </c>
      <c r="E93" s="22" t="s">
        <v>35</v>
      </c>
      <c r="F93" s="22" t="s">
        <v>234</v>
      </c>
      <c r="G93" s="22" t="s">
        <v>234</v>
      </c>
      <c r="H93" s="25" t="s">
        <v>433</v>
      </c>
      <c r="I93" s="25">
        <v>6</v>
      </c>
      <c r="J93" s="25" t="s">
        <v>137</v>
      </c>
      <c r="K93" s="59">
        <v>25</v>
      </c>
      <c r="L93" s="79"/>
    </row>
    <row r="94" spans="1:17" s="80" customFormat="1" ht="27" customHeight="1" x14ac:dyDescent="0.25">
      <c r="A94" s="58">
        <v>78</v>
      </c>
      <c r="B94" s="54" t="s">
        <v>427</v>
      </c>
      <c r="C94" s="25" t="s">
        <v>63</v>
      </c>
      <c r="D94" s="53">
        <f t="shared" si="2"/>
        <v>20</v>
      </c>
      <c r="E94" s="22" t="s">
        <v>35</v>
      </c>
      <c r="F94" s="22" t="s">
        <v>234</v>
      </c>
      <c r="G94" s="22" t="s">
        <v>234</v>
      </c>
      <c r="H94" s="25" t="s">
        <v>422</v>
      </c>
      <c r="I94" s="25">
        <v>4</v>
      </c>
      <c r="J94" s="25" t="s">
        <v>150</v>
      </c>
      <c r="K94" s="60">
        <v>5</v>
      </c>
      <c r="L94" s="79"/>
    </row>
    <row r="95" spans="1:17" s="81" customFormat="1" ht="27" customHeight="1" x14ac:dyDescent="0.25">
      <c r="A95" s="58">
        <v>79</v>
      </c>
      <c r="B95" s="54" t="s">
        <v>328</v>
      </c>
      <c r="C95" s="25" t="s">
        <v>63</v>
      </c>
      <c r="D95" s="53">
        <f t="shared" si="2"/>
        <v>40</v>
      </c>
      <c r="E95" s="22" t="s">
        <v>35</v>
      </c>
      <c r="F95" s="22" t="s">
        <v>234</v>
      </c>
      <c r="G95" s="22" t="s">
        <v>234</v>
      </c>
      <c r="H95" s="25" t="s">
        <v>574</v>
      </c>
      <c r="I95" s="25">
        <v>10</v>
      </c>
      <c r="J95" s="25" t="s">
        <v>150</v>
      </c>
      <c r="K95" s="60">
        <v>4</v>
      </c>
      <c r="L95" s="79"/>
      <c r="M95" s="80"/>
      <c r="N95" s="80"/>
      <c r="O95" s="80"/>
      <c r="P95" s="80"/>
      <c r="Q95" s="80"/>
    </row>
    <row r="96" spans="1:17" s="81" customFormat="1" ht="27" customHeight="1" x14ac:dyDescent="0.25">
      <c r="A96" s="58">
        <v>80</v>
      </c>
      <c r="B96" s="54" t="s">
        <v>329</v>
      </c>
      <c r="C96" s="25" t="s">
        <v>63</v>
      </c>
      <c r="D96" s="53">
        <f t="shared" si="2"/>
        <v>20</v>
      </c>
      <c r="E96" s="22" t="s">
        <v>35</v>
      </c>
      <c r="F96" s="22" t="s">
        <v>234</v>
      </c>
      <c r="G96" s="22" t="s">
        <v>234</v>
      </c>
      <c r="H96" s="25" t="s">
        <v>574</v>
      </c>
      <c r="I96" s="25">
        <v>5</v>
      </c>
      <c r="J96" s="25" t="s">
        <v>150</v>
      </c>
      <c r="K96" s="60">
        <v>4</v>
      </c>
      <c r="L96" s="79"/>
      <c r="M96" s="80"/>
      <c r="N96" s="80"/>
      <c r="O96" s="80"/>
      <c r="P96" s="80"/>
      <c r="Q96" s="80"/>
    </row>
    <row r="97" spans="1:17" s="81" customFormat="1" ht="27" customHeight="1" x14ac:dyDescent="0.25">
      <c r="A97" s="58">
        <v>81</v>
      </c>
      <c r="B97" s="54" t="s">
        <v>142</v>
      </c>
      <c r="C97" s="25" t="s">
        <v>81</v>
      </c>
      <c r="D97" s="53">
        <f t="shared" si="2"/>
        <v>20.04</v>
      </c>
      <c r="E97" s="22" t="s">
        <v>35</v>
      </c>
      <c r="F97" s="22" t="s">
        <v>232</v>
      </c>
      <c r="G97" s="22" t="s">
        <v>232</v>
      </c>
      <c r="H97" s="25" t="s">
        <v>573</v>
      </c>
      <c r="I97" s="52">
        <v>12</v>
      </c>
      <c r="J97" s="25" t="s">
        <v>150</v>
      </c>
      <c r="K97" s="60">
        <v>1.67</v>
      </c>
      <c r="L97" s="79"/>
      <c r="M97" s="80"/>
      <c r="N97" s="80"/>
      <c r="O97" s="80"/>
      <c r="P97" s="80"/>
      <c r="Q97" s="80"/>
    </row>
    <row r="98" spans="1:17" s="80" customFormat="1" ht="27" customHeight="1" x14ac:dyDescent="0.25">
      <c r="A98" s="58">
        <v>82</v>
      </c>
      <c r="B98" s="54" t="s">
        <v>195</v>
      </c>
      <c r="C98" s="25" t="s">
        <v>57</v>
      </c>
      <c r="D98" s="53">
        <f t="shared" si="2"/>
        <v>150</v>
      </c>
      <c r="E98" s="22" t="s">
        <v>35</v>
      </c>
      <c r="F98" s="22" t="s">
        <v>234</v>
      </c>
      <c r="G98" s="22" t="s">
        <v>234</v>
      </c>
      <c r="H98" s="25" t="s">
        <v>433</v>
      </c>
      <c r="I98" s="25">
        <v>3</v>
      </c>
      <c r="J98" s="25" t="s">
        <v>137</v>
      </c>
      <c r="K98" s="59">
        <v>50</v>
      </c>
      <c r="L98" s="79"/>
    </row>
    <row r="99" spans="1:17" s="81" customFormat="1" ht="27" customHeight="1" x14ac:dyDescent="0.25">
      <c r="A99" s="58">
        <v>83</v>
      </c>
      <c r="B99" s="54" t="s">
        <v>145</v>
      </c>
      <c r="C99" s="25" t="s">
        <v>57</v>
      </c>
      <c r="D99" s="53">
        <f t="shared" si="2"/>
        <v>350</v>
      </c>
      <c r="E99" s="22" t="s">
        <v>35</v>
      </c>
      <c r="F99" s="22" t="s">
        <v>232</v>
      </c>
      <c r="G99" s="22" t="s">
        <v>232</v>
      </c>
      <c r="H99" s="25" t="s">
        <v>573</v>
      </c>
      <c r="I99" s="52">
        <v>1</v>
      </c>
      <c r="J99" s="25" t="s">
        <v>150</v>
      </c>
      <c r="K99" s="60">
        <v>350</v>
      </c>
      <c r="L99" s="79"/>
      <c r="M99" s="80"/>
      <c r="N99" s="80"/>
      <c r="O99" s="80"/>
      <c r="P99" s="80"/>
      <c r="Q99" s="80"/>
    </row>
    <row r="100" spans="1:17" s="80" customFormat="1" ht="27" customHeight="1" x14ac:dyDescent="0.25">
      <c r="A100" s="58">
        <v>84</v>
      </c>
      <c r="B100" s="54" t="s">
        <v>509</v>
      </c>
      <c r="C100" s="25" t="s">
        <v>46</v>
      </c>
      <c r="D100" s="53">
        <f t="shared" si="2"/>
        <v>145</v>
      </c>
      <c r="E100" s="22" t="s">
        <v>35</v>
      </c>
      <c r="F100" s="22" t="s">
        <v>234</v>
      </c>
      <c r="G100" s="22" t="s">
        <v>234</v>
      </c>
      <c r="H100" s="25" t="s">
        <v>433</v>
      </c>
      <c r="I100" s="25">
        <v>100</v>
      </c>
      <c r="J100" s="25" t="s">
        <v>137</v>
      </c>
      <c r="K100" s="59">
        <v>1.45</v>
      </c>
      <c r="L100" s="79"/>
    </row>
    <row r="101" spans="1:17" s="80" customFormat="1" ht="27" customHeight="1" x14ac:dyDescent="0.25">
      <c r="A101" s="58">
        <v>85</v>
      </c>
      <c r="B101" s="54" t="s">
        <v>510</v>
      </c>
      <c r="C101" s="25" t="s">
        <v>46</v>
      </c>
      <c r="D101" s="53">
        <f t="shared" si="2"/>
        <v>600</v>
      </c>
      <c r="E101" s="22" t="s">
        <v>35</v>
      </c>
      <c r="F101" s="22" t="s">
        <v>234</v>
      </c>
      <c r="G101" s="22" t="s">
        <v>234</v>
      </c>
      <c r="H101" s="25" t="s">
        <v>433</v>
      </c>
      <c r="I101" s="25">
        <v>100</v>
      </c>
      <c r="J101" s="25" t="s">
        <v>137</v>
      </c>
      <c r="K101" s="59">
        <v>6</v>
      </c>
      <c r="L101" s="79"/>
    </row>
    <row r="102" spans="1:17" s="80" customFormat="1" ht="27" customHeight="1" x14ac:dyDescent="0.25">
      <c r="A102" s="58">
        <v>86</v>
      </c>
      <c r="B102" s="54" t="s">
        <v>185</v>
      </c>
      <c r="C102" s="25" t="s">
        <v>46</v>
      </c>
      <c r="D102" s="53">
        <f t="shared" si="2"/>
        <v>350</v>
      </c>
      <c r="E102" s="22" t="s">
        <v>35</v>
      </c>
      <c r="F102" s="22" t="s">
        <v>234</v>
      </c>
      <c r="G102" s="22" t="s">
        <v>234</v>
      </c>
      <c r="H102" s="25" t="s">
        <v>433</v>
      </c>
      <c r="I102" s="25">
        <v>100</v>
      </c>
      <c r="J102" s="25" t="s">
        <v>137</v>
      </c>
      <c r="K102" s="59">
        <v>3.5</v>
      </c>
      <c r="L102" s="79"/>
    </row>
    <row r="103" spans="1:17" s="81" customFormat="1" ht="27" customHeight="1" x14ac:dyDescent="0.25">
      <c r="A103" s="58">
        <v>87</v>
      </c>
      <c r="B103" s="54" t="s">
        <v>140</v>
      </c>
      <c r="C103" s="25" t="s">
        <v>46</v>
      </c>
      <c r="D103" s="53">
        <f t="shared" si="2"/>
        <v>40</v>
      </c>
      <c r="E103" s="22" t="s">
        <v>35</v>
      </c>
      <c r="F103" s="22" t="s">
        <v>232</v>
      </c>
      <c r="G103" s="22" t="s">
        <v>232</v>
      </c>
      <c r="H103" s="25" t="s">
        <v>422</v>
      </c>
      <c r="I103" s="52">
        <v>20</v>
      </c>
      <c r="J103" s="25" t="s">
        <v>150</v>
      </c>
      <c r="K103" s="60">
        <v>2</v>
      </c>
      <c r="L103" s="79"/>
      <c r="M103" s="80"/>
      <c r="N103" s="80"/>
      <c r="O103" s="80"/>
      <c r="P103" s="80"/>
      <c r="Q103" s="80"/>
    </row>
    <row r="104" spans="1:17" s="80" customFormat="1" ht="27" customHeight="1" x14ac:dyDescent="0.25">
      <c r="A104" s="58">
        <v>88</v>
      </c>
      <c r="B104" s="54" t="s">
        <v>140</v>
      </c>
      <c r="C104" s="25" t="s">
        <v>46</v>
      </c>
      <c r="D104" s="53">
        <f t="shared" si="2"/>
        <v>35.200000000000003</v>
      </c>
      <c r="E104" s="22" t="s">
        <v>35</v>
      </c>
      <c r="F104" s="22" t="s">
        <v>232</v>
      </c>
      <c r="G104" s="22" t="s">
        <v>232</v>
      </c>
      <c r="H104" s="25" t="s">
        <v>573</v>
      </c>
      <c r="I104" s="52">
        <v>16</v>
      </c>
      <c r="J104" s="25" t="s">
        <v>150</v>
      </c>
      <c r="K104" s="60">
        <v>2.2000000000000002</v>
      </c>
      <c r="L104" s="79"/>
    </row>
    <row r="105" spans="1:17" s="81" customFormat="1" ht="27" customHeight="1" x14ac:dyDescent="0.25">
      <c r="A105" s="58">
        <v>89</v>
      </c>
      <c r="B105" s="54" t="s">
        <v>322</v>
      </c>
      <c r="C105" s="25" t="s">
        <v>46</v>
      </c>
      <c r="D105" s="53">
        <f t="shared" si="2"/>
        <v>150</v>
      </c>
      <c r="E105" s="22" t="s">
        <v>35</v>
      </c>
      <c r="F105" s="22" t="s">
        <v>234</v>
      </c>
      <c r="G105" s="22" t="s">
        <v>234</v>
      </c>
      <c r="H105" s="25" t="s">
        <v>574</v>
      </c>
      <c r="I105" s="25">
        <v>150</v>
      </c>
      <c r="J105" s="25" t="s">
        <v>150</v>
      </c>
      <c r="K105" s="60">
        <v>1</v>
      </c>
      <c r="L105" s="79"/>
      <c r="M105" s="80"/>
      <c r="N105" s="80"/>
      <c r="O105" s="80"/>
      <c r="P105" s="80"/>
      <c r="Q105" s="80"/>
    </row>
    <row r="106" spans="1:17" s="81" customFormat="1" ht="27" customHeight="1" x14ac:dyDescent="0.25">
      <c r="A106" s="58">
        <v>90</v>
      </c>
      <c r="B106" s="54" t="s">
        <v>577</v>
      </c>
      <c r="C106" s="25" t="s">
        <v>46</v>
      </c>
      <c r="D106" s="53">
        <f t="shared" si="2"/>
        <v>20</v>
      </c>
      <c r="E106" s="22" t="s">
        <v>35</v>
      </c>
      <c r="F106" s="22" t="s">
        <v>234</v>
      </c>
      <c r="G106" s="22" t="s">
        <v>234</v>
      </c>
      <c r="H106" s="25" t="s">
        <v>574</v>
      </c>
      <c r="I106" s="25">
        <v>10</v>
      </c>
      <c r="J106" s="25" t="s">
        <v>150</v>
      </c>
      <c r="K106" s="60">
        <v>2</v>
      </c>
      <c r="L106" s="79"/>
      <c r="M106" s="80"/>
      <c r="N106" s="80"/>
      <c r="O106" s="80"/>
      <c r="P106" s="80"/>
      <c r="Q106" s="80"/>
    </row>
    <row r="107" spans="1:17" s="81" customFormat="1" ht="27" customHeight="1" x14ac:dyDescent="0.25">
      <c r="A107" s="58">
        <v>91</v>
      </c>
      <c r="B107" s="54" t="s">
        <v>575</v>
      </c>
      <c r="C107" s="25" t="s">
        <v>46</v>
      </c>
      <c r="D107" s="53">
        <f t="shared" si="2"/>
        <v>30</v>
      </c>
      <c r="E107" s="22" t="s">
        <v>35</v>
      </c>
      <c r="F107" s="22" t="s">
        <v>234</v>
      </c>
      <c r="G107" s="22" t="s">
        <v>234</v>
      </c>
      <c r="H107" s="25" t="s">
        <v>574</v>
      </c>
      <c r="I107" s="25">
        <v>10</v>
      </c>
      <c r="J107" s="25" t="s">
        <v>150</v>
      </c>
      <c r="K107" s="60">
        <v>3</v>
      </c>
      <c r="L107" s="79"/>
      <c r="M107" s="80"/>
      <c r="N107" s="80"/>
      <c r="O107" s="80"/>
      <c r="P107" s="80"/>
      <c r="Q107" s="80"/>
    </row>
    <row r="108" spans="1:17" s="81" customFormat="1" ht="27" customHeight="1" x14ac:dyDescent="0.25">
      <c r="A108" s="58">
        <v>92</v>
      </c>
      <c r="B108" s="54" t="s">
        <v>576</v>
      </c>
      <c r="C108" s="25" t="s">
        <v>46</v>
      </c>
      <c r="D108" s="53">
        <f t="shared" si="2"/>
        <v>30</v>
      </c>
      <c r="E108" s="22" t="s">
        <v>35</v>
      </c>
      <c r="F108" s="22" t="s">
        <v>234</v>
      </c>
      <c r="G108" s="22" t="s">
        <v>234</v>
      </c>
      <c r="H108" s="25" t="s">
        <v>574</v>
      </c>
      <c r="I108" s="25">
        <v>10</v>
      </c>
      <c r="J108" s="25" t="s">
        <v>150</v>
      </c>
      <c r="K108" s="60">
        <v>3</v>
      </c>
      <c r="L108" s="79"/>
      <c r="M108" s="80"/>
      <c r="N108" s="80"/>
      <c r="O108" s="80"/>
      <c r="P108" s="80"/>
      <c r="Q108" s="80"/>
    </row>
    <row r="109" spans="1:17" s="81" customFormat="1" ht="27" customHeight="1" x14ac:dyDescent="0.25">
      <c r="A109" s="58">
        <v>93</v>
      </c>
      <c r="B109" s="54" t="s">
        <v>203</v>
      </c>
      <c r="C109" s="25" t="s">
        <v>58</v>
      </c>
      <c r="D109" s="53">
        <f t="shared" si="2"/>
        <v>50</v>
      </c>
      <c r="E109" s="22" t="s">
        <v>35</v>
      </c>
      <c r="F109" s="22" t="s">
        <v>234</v>
      </c>
      <c r="G109" s="22" t="s">
        <v>234</v>
      </c>
      <c r="H109" s="25" t="s">
        <v>433</v>
      </c>
      <c r="I109" s="25">
        <v>2</v>
      </c>
      <c r="J109" s="25" t="s">
        <v>211</v>
      </c>
      <c r="K109" s="59">
        <v>25</v>
      </c>
      <c r="L109" s="79"/>
      <c r="M109" s="80"/>
      <c r="N109" s="80"/>
      <c r="O109" s="80"/>
      <c r="P109" s="80"/>
      <c r="Q109" s="80"/>
    </row>
    <row r="110" spans="1:17" s="81" customFormat="1" ht="27" customHeight="1" x14ac:dyDescent="0.25">
      <c r="A110" s="58">
        <v>94</v>
      </c>
      <c r="B110" s="54" t="s">
        <v>523</v>
      </c>
      <c r="C110" s="25" t="s">
        <v>50</v>
      </c>
      <c r="D110" s="53">
        <f t="shared" si="2"/>
        <v>1000</v>
      </c>
      <c r="E110" s="22" t="s">
        <v>35</v>
      </c>
      <c r="F110" s="22" t="s">
        <v>234</v>
      </c>
      <c r="G110" s="22" t="s">
        <v>234</v>
      </c>
      <c r="H110" s="25" t="s">
        <v>433</v>
      </c>
      <c r="I110" s="25">
        <v>1000</v>
      </c>
      <c r="J110" s="25" t="s">
        <v>137</v>
      </c>
      <c r="K110" s="59">
        <v>1</v>
      </c>
      <c r="L110" s="79"/>
      <c r="M110" s="80"/>
      <c r="N110" s="80"/>
      <c r="O110" s="80"/>
      <c r="P110" s="80"/>
      <c r="Q110" s="80"/>
    </row>
    <row r="111" spans="1:17" s="80" customFormat="1" ht="27" customHeight="1" x14ac:dyDescent="0.25">
      <c r="A111" s="58">
        <v>95</v>
      </c>
      <c r="B111" s="54" t="s">
        <v>524</v>
      </c>
      <c r="C111" s="25" t="s">
        <v>50</v>
      </c>
      <c r="D111" s="53">
        <f t="shared" si="2"/>
        <v>1000</v>
      </c>
      <c r="E111" s="22" t="s">
        <v>35</v>
      </c>
      <c r="F111" s="22" t="s">
        <v>234</v>
      </c>
      <c r="G111" s="22" t="s">
        <v>234</v>
      </c>
      <c r="H111" s="25" t="s">
        <v>433</v>
      </c>
      <c r="I111" s="25">
        <v>1000</v>
      </c>
      <c r="J111" s="25" t="s">
        <v>137</v>
      </c>
      <c r="K111" s="59">
        <v>1</v>
      </c>
      <c r="L111" s="79"/>
    </row>
    <row r="112" spans="1:17" s="80" customFormat="1" ht="27" customHeight="1" x14ac:dyDescent="0.25">
      <c r="A112" s="58">
        <v>96</v>
      </c>
      <c r="B112" s="54" t="s">
        <v>525</v>
      </c>
      <c r="C112" s="25" t="s">
        <v>50</v>
      </c>
      <c r="D112" s="53">
        <f t="shared" si="2"/>
        <v>1000</v>
      </c>
      <c r="E112" s="22" t="s">
        <v>35</v>
      </c>
      <c r="F112" s="22" t="s">
        <v>234</v>
      </c>
      <c r="G112" s="22" t="s">
        <v>234</v>
      </c>
      <c r="H112" s="25" t="s">
        <v>433</v>
      </c>
      <c r="I112" s="25">
        <v>1000</v>
      </c>
      <c r="J112" s="25" t="s">
        <v>137</v>
      </c>
      <c r="K112" s="59">
        <v>1</v>
      </c>
      <c r="L112" s="79"/>
    </row>
    <row r="113" spans="1:12" s="80" customFormat="1" ht="27" customHeight="1" x14ac:dyDescent="0.25">
      <c r="A113" s="58">
        <v>97</v>
      </c>
      <c r="B113" s="54" t="s">
        <v>340</v>
      </c>
      <c r="C113" s="25" t="s">
        <v>50</v>
      </c>
      <c r="D113" s="53">
        <f t="shared" ref="D113:D144" si="3">I113*K113</f>
        <v>500</v>
      </c>
      <c r="E113" s="22" t="s">
        <v>35</v>
      </c>
      <c r="F113" s="22" t="s">
        <v>234</v>
      </c>
      <c r="G113" s="22" t="s">
        <v>234</v>
      </c>
      <c r="H113" s="25" t="s">
        <v>383</v>
      </c>
      <c r="I113" s="25">
        <v>5000</v>
      </c>
      <c r="J113" s="25" t="s">
        <v>187</v>
      </c>
      <c r="K113" s="60">
        <v>0.1</v>
      </c>
      <c r="L113" s="79"/>
    </row>
    <row r="114" spans="1:12" s="80" customFormat="1" ht="27" customHeight="1" x14ac:dyDescent="0.25">
      <c r="A114" s="58">
        <v>98</v>
      </c>
      <c r="B114" s="54" t="s">
        <v>341</v>
      </c>
      <c r="C114" s="25" t="s">
        <v>50</v>
      </c>
      <c r="D114" s="53">
        <f t="shared" si="3"/>
        <v>5000</v>
      </c>
      <c r="E114" s="22" t="s">
        <v>35</v>
      </c>
      <c r="F114" s="22" t="s">
        <v>234</v>
      </c>
      <c r="G114" s="22" t="s">
        <v>234</v>
      </c>
      <c r="H114" s="25" t="s">
        <v>383</v>
      </c>
      <c r="I114" s="25">
        <v>50000</v>
      </c>
      <c r="J114" s="25" t="s">
        <v>187</v>
      </c>
      <c r="K114" s="60">
        <v>0.1</v>
      </c>
      <c r="L114" s="79"/>
    </row>
    <row r="115" spans="1:12" s="80" customFormat="1" ht="27" customHeight="1" x14ac:dyDescent="0.25">
      <c r="A115" s="58">
        <v>99</v>
      </c>
      <c r="B115" s="54" t="s">
        <v>342</v>
      </c>
      <c r="C115" s="25" t="s">
        <v>50</v>
      </c>
      <c r="D115" s="53">
        <f t="shared" si="3"/>
        <v>2500</v>
      </c>
      <c r="E115" s="22" t="s">
        <v>35</v>
      </c>
      <c r="F115" s="22" t="s">
        <v>234</v>
      </c>
      <c r="G115" s="22" t="s">
        <v>234</v>
      </c>
      <c r="H115" s="25" t="s">
        <v>383</v>
      </c>
      <c r="I115" s="25">
        <v>25000</v>
      </c>
      <c r="J115" s="25" t="s">
        <v>187</v>
      </c>
      <c r="K115" s="60">
        <v>0.1</v>
      </c>
      <c r="L115" s="79"/>
    </row>
    <row r="116" spans="1:12" s="80" customFormat="1" ht="27" customHeight="1" x14ac:dyDescent="0.25">
      <c r="A116" s="58">
        <v>100</v>
      </c>
      <c r="B116" s="54" t="s">
        <v>526</v>
      </c>
      <c r="C116" s="25" t="s">
        <v>50</v>
      </c>
      <c r="D116" s="53">
        <f t="shared" si="3"/>
        <v>2000</v>
      </c>
      <c r="E116" s="22" t="s">
        <v>35</v>
      </c>
      <c r="F116" s="22" t="s">
        <v>234</v>
      </c>
      <c r="G116" s="22" t="s">
        <v>234</v>
      </c>
      <c r="H116" s="25" t="s">
        <v>433</v>
      </c>
      <c r="I116" s="25">
        <v>200</v>
      </c>
      <c r="J116" s="25" t="s">
        <v>137</v>
      </c>
      <c r="K116" s="59">
        <v>10</v>
      </c>
      <c r="L116" s="79"/>
    </row>
    <row r="117" spans="1:12" s="80" customFormat="1" ht="27" customHeight="1" x14ac:dyDescent="0.25">
      <c r="A117" s="58">
        <v>101</v>
      </c>
      <c r="B117" s="54" t="s">
        <v>527</v>
      </c>
      <c r="C117" s="25" t="s">
        <v>50</v>
      </c>
      <c r="D117" s="53">
        <f t="shared" si="3"/>
        <v>2000</v>
      </c>
      <c r="E117" s="22" t="s">
        <v>35</v>
      </c>
      <c r="F117" s="22" t="s">
        <v>234</v>
      </c>
      <c r="G117" s="22" t="s">
        <v>234</v>
      </c>
      <c r="H117" s="25" t="s">
        <v>433</v>
      </c>
      <c r="I117" s="25">
        <v>200</v>
      </c>
      <c r="J117" s="25" t="s">
        <v>137</v>
      </c>
      <c r="K117" s="59">
        <v>10</v>
      </c>
      <c r="L117" s="79"/>
    </row>
    <row r="118" spans="1:12" s="80" customFormat="1" ht="27" customHeight="1" x14ac:dyDescent="0.25">
      <c r="A118" s="58">
        <v>102</v>
      </c>
      <c r="B118" s="54" t="s">
        <v>528</v>
      </c>
      <c r="C118" s="25" t="s">
        <v>50</v>
      </c>
      <c r="D118" s="53">
        <f t="shared" si="3"/>
        <v>2000</v>
      </c>
      <c r="E118" s="22" t="s">
        <v>35</v>
      </c>
      <c r="F118" s="22" t="s">
        <v>234</v>
      </c>
      <c r="G118" s="22" t="s">
        <v>234</v>
      </c>
      <c r="H118" s="25" t="s">
        <v>433</v>
      </c>
      <c r="I118" s="25">
        <v>200</v>
      </c>
      <c r="J118" s="25" t="s">
        <v>137</v>
      </c>
      <c r="K118" s="59">
        <v>10</v>
      </c>
      <c r="L118" s="79"/>
    </row>
    <row r="119" spans="1:12" s="80" customFormat="1" ht="27" customHeight="1" x14ac:dyDescent="0.25">
      <c r="A119" s="58">
        <v>103</v>
      </c>
      <c r="B119" s="54" t="s">
        <v>529</v>
      </c>
      <c r="C119" s="25" t="s">
        <v>50</v>
      </c>
      <c r="D119" s="53">
        <f t="shared" si="3"/>
        <v>2000</v>
      </c>
      <c r="E119" s="22" t="s">
        <v>35</v>
      </c>
      <c r="F119" s="22" t="s">
        <v>234</v>
      </c>
      <c r="G119" s="22" t="s">
        <v>234</v>
      </c>
      <c r="H119" s="25" t="s">
        <v>433</v>
      </c>
      <c r="I119" s="25">
        <v>200</v>
      </c>
      <c r="J119" s="25" t="s">
        <v>137</v>
      </c>
      <c r="K119" s="59">
        <v>10</v>
      </c>
      <c r="L119" s="79"/>
    </row>
    <row r="120" spans="1:12" s="80" customFormat="1" ht="27" customHeight="1" x14ac:dyDescent="0.25">
      <c r="A120" s="58">
        <v>104</v>
      </c>
      <c r="B120" s="54" t="s">
        <v>299</v>
      </c>
      <c r="C120" s="25" t="s">
        <v>50</v>
      </c>
      <c r="D120" s="53">
        <f t="shared" si="3"/>
        <v>690</v>
      </c>
      <c r="E120" s="22" t="s">
        <v>35</v>
      </c>
      <c r="F120" s="22" t="s">
        <v>232</v>
      </c>
      <c r="G120" s="22" t="s">
        <v>232</v>
      </c>
      <c r="H120" s="25" t="s">
        <v>422</v>
      </c>
      <c r="I120" s="52">
        <v>3000</v>
      </c>
      <c r="J120" s="25" t="s">
        <v>150</v>
      </c>
      <c r="K120" s="60">
        <v>0.23</v>
      </c>
      <c r="L120" s="79"/>
    </row>
    <row r="121" spans="1:12" s="80" customFormat="1" ht="27" customHeight="1" x14ac:dyDescent="0.25">
      <c r="A121" s="58">
        <v>105</v>
      </c>
      <c r="B121" s="54" t="s">
        <v>299</v>
      </c>
      <c r="C121" s="25" t="s">
        <v>50</v>
      </c>
      <c r="D121" s="53">
        <f t="shared" si="3"/>
        <v>15</v>
      </c>
      <c r="E121" s="22" t="s">
        <v>35</v>
      </c>
      <c r="F121" s="22" t="s">
        <v>232</v>
      </c>
      <c r="G121" s="22" t="s">
        <v>232</v>
      </c>
      <c r="H121" s="25" t="s">
        <v>573</v>
      </c>
      <c r="I121" s="52">
        <v>100</v>
      </c>
      <c r="J121" s="25" t="s">
        <v>150</v>
      </c>
      <c r="K121" s="60">
        <v>0.15</v>
      </c>
      <c r="L121" s="79"/>
    </row>
    <row r="122" spans="1:12" s="80" customFormat="1" ht="27" customHeight="1" x14ac:dyDescent="0.25">
      <c r="A122" s="58">
        <v>106</v>
      </c>
      <c r="B122" s="54" t="s">
        <v>316</v>
      </c>
      <c r="C122" s="25" t="s">
        <v>50</v>
      </c>
      <c r="D122" s="53">
        <f t="shared" si="3"/>
        <v>1520</v>
      </c>
      <c r="E122" s="22" t="s">
        <v>35</v>
      </c>
      <c r="F122" s="22" t="s">
        <v>234</v>
      </c>
      <c r="G122" s="22" t="s">
        <v>234</v>
      </c>
      <c r="H122" s="25" t="s">
        <v>574</v>
      </c>
      <c r="I122" s="25">
        <v>8000</v>
      </c>
      <c r="J122" s="25" t="s">
        <v>150</v>
      </c>
      <c r="K122" s="60">
        <v>0.19</v>
      </c>
      <c r="L122" s="79"/>
    </row>
    <row r="123" spans="1:12" s="80" customFormat="1" ht="27" customHeight="1" x14ac:dyDescent="0.25">
      <c r="A123" s="58">
        <v>107</v>
      </c>
      <c r="B123" s="54" t="s">
        <v>317</v>
      </c>
      <c r="C123" s="25" t="s">
        <v>50</v>
      </c>
      <c r="D123" s="53">
        <f t="shared" si="3"/>
        <v>6000</v>
      </c>
      <c r="E123" s="22" t="s">
        <v>35</v>
      </c>
      <c r="F123" s="22" t="s">
        <v>234</v>
      </c>
      <c r="G123" s="22" t="s">
        <v>234</v>
      </c>
      <c r="H123" s="25" t="s">
        <v>574</v>
      </c>
      <c r="I123" s="25">
        <v>5000</v>
      </c>
      <c r="J123" s="25" t="s">
        <v>150</v>
      </c>
      <c r="K123" s="60">
        <v>1.2</v>
      </c>
      <c r="L123" s="79"/>
    </row>
    <row r="124" spans="1:12" s="80" customFormat="1" ht="27" customHeight="1" x14ac:dyDescent="0.25">
      <c r="A124" s="58">
        <v>108</v>
      </c>
      <c r="B124" s="54" t="s">
        <v>315</v>
      </c>
      <c r="C124" s="25" t="s">
        <v>50</v>
      </c>
      <c r="D124" s="53">
        <f t="shared" si="3"/>
        <v>1500</v>
      </c>
      <c r="E124" s="22" t="s">
        <v>35</v>
      </c>
      <c r="F124" s="22" t="s">
        <v>234</v>
      </c>
      <c r="G124" s="22" t="s">
        <v>234</v>
      </c>
      <c r="H124" s="25" t="s">
        <v>574</v>
      </c>
      <c r="I124" s="25">
        <v>3000</v>
      </c>
      <c r="J124" s="25" t="s">
        <v>150</v>
      </c>
      <c r="K124" s="60">
        <v>0.5</v>
      </c>
      <c r="L124" s="79"/>
    </row>
    <row r="125" spans="1:12" s="80" customFormat="1" ht="27" customHeight="1" x14ac:dyDescent="0.25">
      <c r="A125" s="58">
        <v>109</v>
      </c>
      <c r="B125" s="54" t="s">
        <v>521</v>
      </c>
      <c r="C125" s="25" t="s">
        <v>50</v>
      </c>
      <c r="D125" s="53">
        <f t="shared" si="3"/>
        <v>3000</v>
      </c>
      <c r="E125" s="22" t="s">
        <v>35</v>
      </c>
      <c r="F125" s="22" t="s">
        <v>234</v>
      </c>
      <c r="G125" s="22" t="s">
        <v>234</v>
      </c>
      <c r="H125" s="25" t="s">
        <v>433</v>
      </c>
      <c r="I125" s="25">
        <v>200</v>
      </c>
      <c r="J125" s="25" t="s">
        <v>137</v>
      </c>
      <c r="K125" s="59">
        <v>15</v>
      </c>
      <c r="L125" s="79"/>
    </row>
    <row r="126" spans="1:12" s="80" customFormat="1" ht="27" customHeight="1" x14ac:dyDescent="0.25">
      <c r="A126" s="58">
        <v>110</v>
      </c>
      <c r="B126" s="54" t="s">
        <v>522</v>
      </c>
      <c r="C126" s="25" t="s">
        <v>50</v>
      </c>
      <c r="D126" s="53">
        <f t="shared" si="3"/>
        <v>3000</v>
      </c>
      <c r="E126" s="22" t="s">
        <v>35</v>
      </c>
      <c r="F126" s="22" t="s">
        <v>234</v>
      </c>
      <c r="G126" s="22" t="s">
        <v>234</v>
      </c>
      <c r="H126" s="25" t="s">
        <v>433</v>
      </c>
      <c r="I126" s="25">
        <v>200</v>
      </c>
      <c r="J126" s="25" t="s">
        <v>137</v>
      </c>
      <c r="K126" s="59">
        <v>15</v>
      </c>
      <c r="L126" s="79"/>
    </row>
    <row r="127" spans="1:12" s="80" customFormat="1" ht="27" customHeight="1" x14ac:dyDescent="0.25">
      <c r="A127" s="58">
        <v>111</v>
      </c>
      <c r="B127" s="54" t="s">
        <v>205</v>
      </c>
      <c r="C127" s="25" t="s">
        <v>62</v>
      </c>
      <c r="D127" s="53">
        <f t="shared" si="3"/>
        <v>50</v>
      </c>
      <c r="E127" s="22" t="s">
        <v>35</v>
      </c>
      <c r="F127" s="22" t="s">
        <v>234</v>
      </c>
      <c r="G127" s="22" t="s">
        <v>234</v>
      </c>
      <c r="H127" s="25" t="s">
        <v>433</v>
      </c>
      <c r="I127" s="25">
        <v>5</v>
      </c>
      <c r="J127" s="25" t="s">
        <v>212</v>
      </c>
      <c r="K127" s="59">
        <v>10</v>
      </c>
      <c r="L127" s="79"/>
    </row>
    <row r="128" spans="1:12" s="80" customFormat="1" ht="27" customHeight="1" x14ac:dyDescent="0.25">
      <c r="A128" s="58">
        <v>112</v>
      </c>
      <c r="B128" s="54" t="s">
        <v>507</v>
      </c>
      <c r="C128" s="25" t="s">
        <v>63</v>
      </c>
      <c r="D128" s="53">
        <f t="shared" si="3"/>
        <v>50</v>
      </c>
      <c r="E128" s="22" t="s">
        <v>35</v>
      </c>
      <c r="F128" s="22" t="s">
        <v>234</v>
      </c>
      <c r="G128" s="22" t="s">
        <v>234</v>
      </c>
      <c r="H128" s="25" t="s">
        <v>433</v>
      </c>
      <c r="I128" s="25">
        <v>10</v>
      </c>
      <c r="J128" s="25" t="s">
        <v>137</v>
      </c>
      <c r="K128" s="59">
        <v>5</v>
      </c>
      <c r="L128" s="79"/>
    </row>
    <row r="129" spans="1:12" s="80" customFormat="1" ht="27" customHeight="1" x14ac:dyDescent="0.25">
      <c r="A129" s="58">
        <v>113</v>
      </c>
      <c r="B129" s="54" t="s">
        <v>489</v>
      </c>
      <c r="C129" s="25" t="s">
        <v>454</v>
      </c>
      <c r="D129" s="53">
        <f t="shared" si="3"/>
        <v>10000</v>
      </c>
      <c r="E129" s="22" t="s">
        <v>35</v>
      </c>
      <c r="F129" s="22" t="s">
        <v>234</v>
      </c>
      <c r="G129" s="22" t="s">
        <v>234</v>
      </c>
      <c r="H129" s="25" t="s">
        <v>433</v>
      </c>
      <c r="I129" s="25">
        <v>500</v>
      </c>
      <c r="J129" s="25" t="s">
        <v>137</v>
      </c>
      <c r="K129" s="59">
        <v>20</v>
      </c>
      <c r="L129" s="79"/>
    </row>
    <row r="130" spans="1:12" s="80" customFormat="1" ht="27" customHeight="1" x14ac:dyDescent="0.25">
      <c r="A130" s="58">
        <v>114</v>
      </c>
      <c r="B130" s="54" t="s">
        <v>490</v>
      </c>
      <c r="C130" s="25" t="s">
        <v>454</v>
      </c>
      <c r="D130" s="53">
        <f t="shared" si="3"/>
        <v>400</v>
      </c>
      <c r="E130" s="22" t="s">
        <v>35</v>
      </c>
      <c r="F130" s="22" t="s">
        <v>234</v>
      </c>
      <c r="G130" s="22" t="s">
        <v>234</v>
      </c>
      <c r="H130" s="25" t="s">
        <v>433</v>
      </c>
      <c r="I130" s="25">
        <v>20</v>
      </c>
      <c r="J130" s="25" t="s">
        <v>137</v>
      </c>
      <c r="K130" s="59">
        <v>20</v>
      </c>
      <c r="L130" s="79"/>
    </row>
    <row r="131" spans="1:12" s="80" customFormat="1" ht="27" customHeight="1" x14ac:dyDescent="0.25">
      <c r="A131" s="58">
        <v>115</v>
      </c>
      <c r="B131" s="54" t="s">
        <v>491</v>
      </c>
      <c r="C131" s="25" t="s">
        <v>454</v>
      </c>
      <c r="D131" s="53">
        <f t="shared" si="3"/>
        <v>1000</v>
      </c>
      <c r="E131" s="22" t="s">
        <v>35</v>
      </c>
      <c r="F131" s="22" t="s">
        <v>234</v>
      </c>
      <c r="G131" s="22" t="s">
        <v>234</v>
      </c>
      <c r="H131" s="25" t="s">
        <v>433</v>
      </c>
      <c r="I131" s="25">
        <v>50</v>
      </c>
      <c r="J131" s="25" t="s">
        <v>137</v>
      </c>
      <c r="K131" s="59">
        <v>20</v>
      </c>
      <c r="L131" s="79"/>
    </row>
    <row r="132" spans="1:12" s="80" customFormat="1" ht="27" customHeight="1" x14ac:dyDescent="0.25">
      <c r="A132" s="58">
        <v>116</v>
      </c>
      <c r="B132" s="54" t="s">
        <v>492</v>
      </c>
      <c r="C132" s="25" t="s">
        <v>454</v>
      </c>
      <c r="D132" s="53">
        <f t="shared" si="3"/>
        <v>200</v>
      </c>
      <c r="E132" s="22" t="s">
        <v>35</v>
      </c>
      <c r="F132" s="22" t="s">
        <v>234</v>
      </c>
      <c r="G132" s="22" t="s">
        <v>234</v>
      </c>
      <c r="H132" s="25" t="s">
        <v>433</v>
      </c>
      <c r="I132" s="25">
        <v>10</v>
      </c>
      <c r="J132" s="25" t="s">
        <v>137</v>
      </c>
      <c r="K132" s="59">
        <v>20</v>
      </c>
      <c r="L132" s="79"/>
    </row>
    <row r="133" spans="1:12" s="80" customFormat="1" ht="27" customHeight="1" x14ac:dyDescent="0.25">
      <c r="A133" s="58">
        <v>117</v>
      </c>
      <c r="B133" s="54" t="s">
        <v>493</v>
      </c>
      <c r="C133" s="25" t="s">
        <v>454</v>
      </c>
      <c r="D133" s="53">
        <f t="shared" si="3"/>
        <v>300</v>
      </c>
      <c r="E133" s="22" t="s">
        <v>35</v>
      </c>
      <c r="F133" s="22" t="s">
        <v>234</v>
      </c>
      <c r="G133" s="22" t="s">
        <v>234</v>
      </c>
      <c r="H133" s="25" t="s">
        <v>433</v>
      </c>
      <c r="I133" s="25">
        <v>15</v>
      </c>
      <c r="J133" s="25" t="s">
        <v>137</v>
      </c>
      <c r="K133" s="59">
        <v>20</v>
      </c>
      <c r="L133" s="79"/>
    </row>
    <row r="134" spans="1:12" s="80" customFormat="1" ht="27" customHeight="1" x14ac:dyDescent="0.25">
      <c r="A134" s="58">
        <v>118</v>
      </c>
      <c r="B134" s="54" t="s">
        <v>494</v>
      </c>
      <c r="C134" s="25" t="s">
        <v>454</v>
      </c>
      <c r="D134" s="53">
        <f t="shared" si="3"/>
        <v>100</v>
      </c>
      <c r="E134" s="22" t="s">
        <v>35</v>
      </c>
      <c r="F134" s="22" t="s">
        <v>234</v>
      </c>
      <c r="G134" s="22" t="s">
        <v>234</v>
      </c>
      <c r="H134" s="25" t="s">
        <v>433</v>
      </c>
      <c r="I134" s="25">
        <v>5</v>
      </c>
      <c r="J134" s="25" t="s">
        <v>137</v>
      </c>
      <c r="K134" s="59">
        <v>20</v>
      </c>
      <c r="L134" s="79"/>
    </row>
    <row r="135" spans="1:12" s="80" customFormat="1" ht="27" customHeight="1" x14ac:dyDescent="0.25">
      <c r="A135" s="58">
        <v>119</v>
      </c>
      <c r="B135" s="54" t="s">
        <v>495</v>
      </c>
      <c r="C135" s="25" t="s">
        <v>454</v>
      </c>
      <c r="D135" s="53">
        <f t="shared" si="3"/>
        <v>600</v>
      </c>
      <c r="E135" s="22" t="s">
        <v>35</v>
      </c>
      <c r="F135" s="22" t="s">
        <v>234</v>
      </c>
      <c r="G135" s="22" t="s">
        <v>234</v>
      </c>
      <c r="H135" s="25" t="s">
        <v>433</v>
      </c>
      <c r="I135" s="25">
        <v>30</v>
      </c>
      <c r="J135" s="25" t="s">
        <v>137</v>
      </c>
      <c r="K135" s="59">
        <v>20</v>
      </c>
      <c r="L135" s="79"/>
    </row>
    <row r="136" spans="1:12" s="80" customFormat="1" ht="27" customHeight="1" x14ac:dyDescent="0.25">
      <c r="A136" s="58">
        <v>120</v>
      </c>
      <c r="B136" s="54" t="s">
        <v>496</v>
      </c>
      <c r="C136" s="25" t="s">
        <v>454</v>
      </c>
      <c r="D136" s="53">
        <f t="shared" si="3"/>
        <v>500</v>
      </c>
      <c r="E136" s="22" t="s">
        <v>35</v>
      </c>
      <c r="F136" s="22" t="s">
        <v>234</v>
      </c>
      <c r="G136" s="22" t="s">
        <v>234</v>
      </c>
      <c r="H136" s="25" t="s">
        <v>433</v>
      </c>
      <c r="I136" s="25">
        <v>25</v>
      </c>
      <c r="J136" s="25" t="s">
        <v>137</v>
      </c>
      <c r="K136" s="59">
        <v>20</v>
      </c>
      <c r="L136" s="79"/>
    </row>
    <row r="137" spans="1:12" s="80" customFormat="1" ht="27" customHeight="1" x14ac:dyDescent="0.25">
      <c r="A137" s="58">
        <v>121</v>
      </c>
      <c r="B137" s="54" t="s">
        <v>497</v>
      </c>
      <c r="C137" s="25" t="s">
        <v>454</v>
      </c>
      <c r="D137" s="53">
        <f t="shared" si="3"/>
        <v>22</v>
      </c>
      <c r="E137" s="22" t="s">
        <v>35</v>
      </c>
      <c r="F137" s="22" t="s">
        <v>234</v>
      </c>
      <c r="G137" s="22" t="s">
        <v>234</v>
      </c>
      <c r="H137" s="25" t="s">
        <v>433</v>
      </c>
      <c r="I137" s="25">
        <v>1</v>
      </c>
      <c r="J137" s="25" t="s">
        <v>137</v>
      </c>
      <c r="K137" s="59">
        <v>22</v>
      </c>
      <c r="L137" s="79"/>
    </row>
    <row r="138" spans="1:12" s="80" customFormat="1" ht="27" customHeight="1" x14ac:dyDescent="0.25">
      <c r="A138" s="58">
        <v>122</v>
      </c>
      <c r="B138" s="54" t="s">
        <v>498</v>
      </c>
      <c r="C138" s="25" t="s">
        <v>454</v>
      </c>
      <c r="D138" s="53">
        <f t="shared" si="3"/>
        <v>200</v>
      </c>
      <c r="E138" s="22" t="s">
        <v>35</v>
      </c>
      <c r="F138" s="22" t="s">
        <v>234</v>
      </c>
      <c r="G138" s="22" t="s">
        <v>234</v>
      </c>
      <c r="H138" s="25" t="s">
        <v>433</v>
      </c>
      <c r="I138" s="25">
        <v>10</v>
      </c>
      <c r="J138" s="25" t="s">
        <v>137</v>
      </c>
      <c r="K138" s="59">
        <v>20</v>
      </c>
      <c r="L138" s="79"/>
    </row>
    <row r="139" spans="1:12" s="80" customFormat="1" ht="27" customHeight="1" x14ac:dyDescent="0.25">
      <c r="A139" s="58">
        <v>123</v>
      </c>
      <c r="B139" s="54" t="s">
        <v>193</v>
      </c>
      <c r="C139" s="25" t="s">
        <v>69</v>
      </c>
      <c r="D139" s="53">
        <f t="shared" si="3"/>
        <v>100</v>
      </c>
      <c r="E139" s="22" t="s">
        <v>35</v>
      </c>
      <c r="F139" s="22" t="s">
        <v>234</v>
      </c>
      <c r="G139" s="22" t="s">
        <v>234</v>
      </c>
      <c r="H139" s="25" t="s">
        <v>433</v>
      </c>
      <c r="I139" s="25">
        <v>20</v>
      </c>
      <c r="J139" s="25" t="s">
        <v>137</v>
      </c>
      <c r="K139" s="59">
        <v>5</v>
      </c>
      <c r="L139" s="79"/>
    </row>
    <row r="140" spans="1:12" s="80" customFormat="1" ht="27" customHeight="1" x14ac:dyDescent="0.25">
      <c r="A140" s="58">
        <v>124</v>
      </c>
      <c r="B140" s="54" t="s">
        <v>301</v>
      </c>
      <c r="C140" s="25" t="s">
        <v>63</v>
      </c>
      <c r="D140" s="53">
        <f t="shared" si="3"/>
        <v>150</v>
      </c>
      <c r="E140" s="22" t="s">
        <v>35</v>
      </c>
      <c r="F140" s="22" t="s">
        <v>232</v>
      </c>
      <c r="G140" s="22" t="s">
        <v>232</v>
      </c>
      <c r="H140" s="25" t="s">
        <v>573</v>
      </c>
      <c r="I140" s="52">
        <v>6</v>
      </c>
      <c r="J140" s="25" t="s">
        <v>150</v>
      </c>
      <c r="K140" s="60">
        <v>25</v>
      </c>
      <c r="L140" s="79"/>
    </row>
    <row r="141" spans="1:12" s="80" customFormat="1" ht="27" customHeight="1" x14ac:dyDescent="0.25">
      <c r="A141" s="58">
        <v>125</v>
      </c>
      <c r="B141" s="54" t="s">
        <v>196</v>
      </c>
      <c r="C141" s="25" t="s">
        <v>71</v>
      </c>
      <c r="D141" s="53">
        <f t="shared" si="3"/>
        <v>45</v>
      </c>
      <c r="E141" s="22" t="s">
        <v>35</v>
      </c>
      <c r="F141" s="22" t="s">
        <v>234</v>
      </c>
      <c r="G141" s="22" t="s">
        <v>234</v>
      </c>
      <c r="H141" s="25" t="s">
        <v>433</v>
      </c>
      <c r="I141" s="25">
        <v>1</v>
      </c>
      <c r="J141" s="25" t="s">
        <v>189</v>
      </c>
      <c r="K141" s="59">
        <v>45</v>
      </c>
      <c r="L141" s="79"/>
    </row>
    <row r="142" spans="1:12" s="80" customFormat="1" ht="27" customHeight="1" x14ac:dyDescent="0.25">
      <c r="A142" s="58">
        <v>126</v>
      </c>
      <c r="B142" s="54" t="s">
        <v>541</v>
      </c>
      <c r="C142" s="25" t="s">
        <v>71</v>
      </c>
      <c r="D142" s="53">
        <f t="shared" si="3"/>
        <v>100</v>
      </c>
      <c r="E142" s="22" t="s">
        <v>35</v>
      </c>
      <c r="F142" s="22" t="s">
        <v>234</v>
      </c>
      <c r="G142" s="22" t="s">
        <v>234</v>
      </c>
      <c r="H142" s="25" t="s">
        <v>433</v>
      </c>
      <c r="I142" s="25">
        <v>2</v>
      </c>
      <c r="J142" s="25" t="s">
        <v>189</v>
      </c>
      <c r="K142" s="59">
        <v>50</v>
      </c>
      <c r="L142" s="79"/>
    </row>
    <row r="143" spans="1:12" s="80" customFormat="1" ht="27" customHeight="1" x14ac:dyDescent="0.25">
      <c r="A143" s="58">
        <v>127</v>
      </c>
      <c r="B143" s="54" t="s">
        <v>516</v>
      </c>
      <c r="C143" s="25" t="s">
        <v>515</v>
      </c>
      <c r="D143" s="53">
        <f t="shared" si="3"/>
        <v>150</v>
      </c>
      <c r="E143" s="22" t="s">
        <v>35</v>
      </c>
      <c r="F143" s="22" t="s">
        <v>234</v>
      </c>
      <c r="G143" s="22" t="s">
        <v>234</v>
      </c>
      <c r="H143" s="25" t="s">
        <v>433</v>
      </c>
      <c r="I143" s="25">
        <v>3</v>
      </c>
      <c r="J143" s="25" t="s">
        <v>137</v>
      </c>
      <c r="K143" s="59">
        <v>50</v>
      </c>
      <c r="L143" s="79"/>
    </row>
    <row r="144" spans="1:12" s="80" customFormat="1" ht="27" customHeight="1" x14ac:dyDescent="0.25">
      <c r="A144" s="58">
        <v>128</v>
      </c>
      <c r="B144" s="54" t="s">
        <v>585</v>
      </c>
      <c r="C144" s="25" t="s">
        <v>176</v>
      </c>
      <c r="D144" s="53">
        <f t="shared" si="3"/>
        <v>180</v>
      </c>
      <c r="E144" s="22" t="s">
        <v>35</v>
      </c>
      <c r="F144" s="22" t="s">
        <v>234</v>
      </c>
      <c r="G144" s="22" t="s">
        <v>234</v>
      </c>
      <c r="H144" s="25" t="s">
        <v>574</v>
      </c>
      <c r="I144" s="25">
        <v>12</v>
      </c>
      <c r="J144" s="25" t="s">
        <v>150</v>
      </c>
      <c r="K144" s="60">
        <v>15</v>
      </c>
      <c r="L144" s="79"/>
    </row>
    <row r="145" spans="1:17" s="80" customFormat="1" ht="27" customHeight="1" x14ac:dyDescent="0.25">
      <c r="A145" s="58">
        <v>129</v>
      </c>
      <c r="B145" s="54" t="s">
        <v>508</v>
      </c>
      <c r="C145" s="25" t="s">
        <v>56</v>
      </c>
      <c r="D145" s="53">
        <f t="shared" ref="D145:D151" si="4">I145*K145</f>
        <v>50</v>
      </c>
      <c r="E145" s="22" t="s">
        <v>35</v>
      </c>
      <c r="F145" s="22" t="s">
        <v>234</v>
      </c>
      <c r="G145" s="22" t="s">
        <v>234</v>
      </c>
      <c r="H145" s="25" t="s">
        <v>433</v>
      </c>
      <c r="I145" s="25">
        <v>5</v>
      </c>
      <c r="J145" s="25" t="s">
        <v>137</v>
      </c>
      <c r="K145" s="59">
        <v>10</v>
      </c>
      <c r="L145" s="79"/>
    </row>
    <row r="146" spans="1:17" s="80" customFormat="1" ht="27" customHeight="1" x14ac:dyDescent="0.25">
      <c r="A146" s="58">
        <v>130</v>
      </c>
      <c r="B146" s="54" t="s">
        <v>199</v>
      </c>
      <c r="C146" s="25" t="s">
        <v>56</v>
      </c>
      <c r="D146" s="53">
        <f t="shared" si="4"/>
        <v>200</v>
      </c>
      <c r="E146" s="22" t="s">
        <v>35</v>
      </c>
      <c r="F146" s="22" t="s">
        <v>234</v>
      </c>
      <c r="G146" s="22" t="s">
        <v>234</v>
      </c>
      <c r="H146" s="25" t="s">
        <v>433</v>
      </c>
      <c r="I146" s="25">
        <v>2</v>
      </c>
      <c r="J146" s="25" t="s">
        <v>137</v>
      </c>
      <c r="K146" s="59">
        <v>100</v>
      </c>
      <c r="L146" s="79"/>
    </row>
    <row r="147" spans="1:17" s="80" customFormat="1" ht="27" customHeight="1" x14ac:dyDescent="0.25">
      <c r="A147" s="58">
        <v>131</v>
      </c>
      <c r="B147" s="54" t="s">
        <v>325</v>
      </c>
      <c r="C147" s="25" t="s">
        <v>56</v>
      </c>
      <c r="D147" s="53">
        <f t="shared" si="4"/>
        <v>25</v>
      </c>
      <c r="E147" s="22" t="s">
        <v>35</v>
      </c>
      <c r="F147" s="22" t="s">
        <v>234</v>
      </c>
      <c r="G147" s="22" t="s">
        <v>234</v>
      </c>
      <c r="H147" s="25" t="s">
        <v>574</v>
      </c>
      <c r="I147" s="25">
        <v>10</v>
      </c>
      <c r="J147" s="25" t="s">
        <v>150</v>
      </c>
      <c r="K147" s="60">
        <v>2.5</v>
      </c>
      <c r="L147" s="79"/>
    </row>
    <row r="148" spans="1:17" s="80" customFormat="1" ht="27" customHeight="1" x14ac:dyDescent="0.25">
      <c r="A148" s="58">
        <v>132</v>
      </c>
      <c r="B148" s="54" t="s">
        <v>323</v>
      </c>
      <c r="C148" s="25" t="s">
        <v>56</v>
      </c>
      <c r="D148" s="53">
        <f t="shared" si="4"/>
        <v>10</v>
      </c>
      <c r="E148" s="22" t="s">
        <v>35</v>
      </c>
      <c r="F148" s="22" t="s">
        <v>234</v>
      </c>
      <c r="G148" s="22" t="s">
        <v>234</v>
      </c>
      <c r="H148" s="25" t="s">
        <v>574</v>
      </c>
      <c r="I148" s="25">
        <v>5</v>
      </c>
      <c r="J148" s="25" t="s">
        <v>150</v>
      </c>
      <c r="K148" s="60">
        <v>2</v>
      </c>
      <c r="L148" s="79"/>
    </row>
    <row r="149" spans="1:17" s="80" customFormat="1" ht="27" customHeight="1" x14ac:dyDescent="0.25">
      <c r="A149" s="58">
        <v>133</v>
      </c>
      <c r="B149" s="54" t="s">
        <v>324</v>
      </c>
      <c r="C149" s="25" t="s">
        <v>56</v>
      </c>
      <c r="D149" s="53">
        <f t="shared" si="4"/>
        <v>5</v>
      </c>
      <c r="E149" s="22" t="s">
        <v>35</v>
      </c>
      <c r="F149" s="22" t="s">
        <v>234</v>
      </c>
      <c r="G149" s="22" t="s">
        <v>234</v>
      </c>
      <c r="H149" s="25" t="s">
        <v>574</v>
      </c>
      <c r="I149" s="25">
        <v>3</v>
      </c>
      <c r="J149" s="25" t="s">
        <v>150</v>
      </c>
      <c r="K149" s="60">
        <v>1.6666666666666667</v>
      </c>
      <c r="L149" s="79"/>
    </row>
    <row r="150" spans="1:17" s="80" customFormat="1" ht="27" customHeight="1" x14ac:dyDescent="0.25">
      <c r="A150" s="58">
        <v>134</v>
      </c>
      <c r="B150" s="54" t="s">
        <v>197</v>
      </c>
      <c r="C150" s="25" t="s">
        <v>48</v>
      </c>
      <c r="D150" s="53">
        <f t="shared" si="4"/>
        <v>36</v>
      </c>
      <c r="E150" s="22" t="s">
        <v>35</v>
      </c>
      <c r="F150" s="22" t="s">
        <v>234</v>
      </c>
      <c r="G150" s="22" t="s">
        <v>234</v>
      </c>
      <c r="H150" s="25" t="s">
        <v>433</v>
      </c>
      <c r="I150" s="25">
        <v>1</v>
      </c>
      <c r="J150" s="25" t="s">
        <v>137</v>
      </c>
      <c r="K150" s="59">
        <v>36</v>
      </c>
      <c r="L150" s="79"/>
    </row>
    <row r="151" spans="1:17" s="80" customFormat="1" ht="27" customHeight="1" x14ac:dyDescent="0.25">
      <c r="A151" s="58">
        <v>135</v>
      </c>
      <c r="B151" s="54" t="s">
        <v>320</v>
      </c>
      <c r="C151" s="25" t="s">
        <v>48</v>
      </c>
      <c r="D151" s="53">
        <f t="shared" si="4"/>
        <v>50</v>
      </c>
      <c r="E151" s="22" t="s">
        <v>35</v>
      </c>
      <c r="F151" s="22" t="s">
        <v>234</v>
      </c>
      <c r="G151" s="22" t="s">
        <v>234</v>
      </c>
      <c r="H151" s="25" t="s">
        <v>574</v>
      </c>
      <c r="I151" s="25">
        <v>5</v>
      </c>
      <c r="J151" s="25" t="s">
        <v>150</v>
      </c>
      <c r="K151" s="60">
        <v>10</v>
      </c>
      <c r="L151" s="79"/>
    </row>
    <row r="152" spans="1:17" s="97" customFormat="1" ht="27" customHeight="1" x14ac:dyDescent="0.25">
      <c r="A152" s="65"/>
      <c r="B152" s="118" t="s">
        <v>381</v>
      </c>
      <c r="C152" s="119"/>
      <c r="D152" s="66">
        <f>SUM(D17:D151)</f>
        <v>95029.290000000008</v>
      </c>
      <c r="E152" s="120" t="s">
        <v>382</v>
      </c>
      <c r="F152" s="121"/>
      <c r="G152" s="122"/>
      <c r="H152" s="94">
        <f>D152*1.21</f>
        <v>114985.4409</v>
      </c>
      <c r="I152" s="90"/>
      <c r="J152" s="90"/>
      <c r="K152" s="95"/>
      <c r="L152" s="96"/>
    </row>
    <row r="153" spans="1:17" s="80" customFormat="1" ht="27" customHeight="1" x14ac:dyDescent="0.25">
      <c r="A153" s="58">
        <v>1</v>
      </c>
      <c r="B153" s="54" t="s">
        <v>533</v>
      </c>
      <c r="C153" s="25" t="s">
        <v>534</v>
      </c>
      <c r="D153" s="53">
        <f t="shared" ref="D153:D165" si="5">I153*K153</f>
        <v>100</v>
      </c>
      <c r="E153" s="22" t="s">
        <v>36</v>
      </c>
      <c r="F153" s="22" t="s">
        <v>234</v>
      </c>
      <c r="G153" s="22" t="s">
        <v>234</v>
      </c>
      <c r="H153" s="25" t="s">
        <v>433</v>
      </c>
      <c r="I153" s="25">
        <v>4</v>
      </c>
      <c r="J153" s="25" t="s">
        <v>137</v>
      </c>
      <c r="K153" s="59">
        <v>25</v>
      </c>
      <c r="L153" s="79"/>
    </row>
    <row r="154" spans="1:17" s="80" customFormat="1" ht="27" customHeight="1" x14ac:dyDescent="0.25">
      <c r="A154" s="58">
        <v>2</v>
      </c>
      <c r="B154" s="54" t="s">
        <v>587</v>
      </c>
      <c r="C154" s="25" t="s">
        <v>534</v>
      </c>
      <c r="D154" s="53">
        <f t="shared" si="5"/>
        <v>240</v>
      </c>
      <c r="E154" s="22" t="s">
        <v>36</v>
      </c>
      <c r="F154" s="22" t="s">
        <v>234</v>
      </c>
      <c r="G154" s="22" t="s">
        <v>234</v>
      </c>
      <c r="H154" s="25" t="s">
        <v>574</v>
      </c>
      <c r="I154" s="25">
        <v>4</v>
      </c>
      <c r="J154" s="25" t="s">
        <v>137</v>
      </c>
      <c r="K154" s="59">
        <v>60</v>
      </c>
      <c r="L154" s="79"/>
    </row>
    <row r="155" spans="1:17" s="80" customFormat="1" ht="27" customHeight="1" x14ac:dyDescent="0.25">
      <c r="A155" s="58">
        <v>3</v>
      </c>
      <c r="B155" s="54" t="s">
        <v>169</v>
      </c>
      <c r="C155" s="25" t="s">
        <v>66</v>
      </c>
      <c r="D155" s="53">
        <f t="shared" si="5"/>
        <v>2500</v>
      </c>
      <c r="E155" s="22" t="s">
        <v>36</v>
      </c>
      <c r="F155" s="22" t="s">
        <v>235</v>
      </c>
      <c r="G155" s="22" t="s">
        <v>235</v>
      </c>
      <c r="H155" s="25" t="s">
        <v>383</v>
      </c>
      <c r="I155" s="25">
        <v>200</v>
      </c>
      <c r="J155" s="51" t="s">
        <v>150</v>
      </c>
      <c r="K155" s="60">
        <v>12.5</v>
      </c>
      <c r="L155" s="79"/>
    </row>
    <row r="156" spans="1:17" s="80" customFormat="1" ht="27" customHeight="1" x14ac:dyDescent="0.25">
      <c r="A156" s="58">
        <v>4</v>
      </c>
      <c r="B156" s="54" t="s">
        <v>172</v>
      </c>
      <c r="C156" s="25" t="s">
        <v>66</v>
      </c>
      <c r="D156" s="53">
        <f t="shared" si="5"/>
        <v>3125</v>
      </c>
      <c r="E156" s="22" t="s">
        <v>36</v>
      </c>
      <c r="F156" s="22" t="s">
        <v>235</v>
      </c>
      <c r="G156" s="22" t="s">
        <v>235</v>
      </c>
      <c r="H156" s="25" t="s">
        <v>383</v>
      </c>
      <c r="I156" s="25">
        <v>250</v>
      </c>
      <c r="J156" s="51" t="s">
        <v>150</v>
      </c>
      <c r="K156" s="60">
        <v>12.5</v>
      </c>
      <c r="L156" s="79"/>
    </row>
    <row r="157" spans="1:17" s="81" customFormat="1" ht="27" customHeight="1" x14ac:dyDescent="0.25">
      <c r="A157" s="58">
        <v>5</v>
      </c>
      <c r="B157" s="54" t="s">
        <v>170</v>
      </c>
      <c r="C157" s="25" t="s">
        <v>111</v>
      </c>
      <c r="D157" s="53">
        <f t="shared" si="5"/>
        <v>1750</v>
      </c>
      <c r="E157" s="22" t="s">
        <v>36</v>
      </c>
      <c r="F157" s="22" t="s">
        <v>235</v>
      </c>
      <c r="G157" s="22" t="s">
        <v>235</v>
      </c>
      <c r="H157" s="25" t="s">
        <v>383</v>
      </c>
      <c r="I157" s="25">
        <v>140</v>
      </c>
      <c r="J157" s="51" t="s">
        <v>150</v>
      </c>
      <c r="K157" s="60">
        <v>12.5</v>
      </c>
      <c r="L157" s="79"/>
      <c r="M157" s="80"/>
      <c r="N157" s="80"/>
      <c r="O157" s="80"/>
      <c r="P157" s="80"/>
      <c r="Q157" s="80"/>
    </row>
    <row r="158" spans="1:17" s="80" customFormat="1" ht="27" customHeight="1" x14ac:dyDescent="0.25">
      <c r="A158" s="58">
        <v>6</v>
      </c>
      <c r="B158" s="54" t="s">
        <v>542</v>
      </c>
      <c r="C158" s="25" t="s">
        <v>67</v>
      </c>
      <c r="D158" s="53">
        <f t="shared" si="5"/>
        <v>50</v>
      </c>
      <c r="E158" s="22" t="s">
        <v>36</v>
      </c>
      <c r="F158" s="22" t="s">
        <v>234</v>
      </c>
      <c r="G158" s="22" t="s">
        <v>234</v>
      </c>
      <c r="H158" s="25" t="s">
        <v>433</v>
      </c>
      <c r="I158" s="25">
        <v>5</v>
      </c>
      <c r="J158" s="25" t="s">
        <v>137</v>
      </c>
      <c r="K158" s="59">
        <v>10</v>
      </c>
      <c r="L158" s="79"/>
    </row>
    <row r="159" spans="1:17" s="80" customFormat="1" ht="27" customHeight="1" x14ac:dyDescent="0.25">
      <c r="A159" s="58">
        <v>7</v>
      </c>
      <c r="B159" s="54" t="s">
        <v>605</v>
      </c>
      <c r="C159" s="25" t="s">
        <v>604</v>
      </c>
      <c r="D159" s="53">
        <f t="shared" si="5"/>
        <v>5000</v>
      </c>
      <c r="E159" s="22" t="s">
        <v>36</v>
      </c>
      <c r="F159" s="22" t="s">
        <v>235</v>
      </c>
      <c r="G159" s="22" t="s">
        <v>235</v>
      </c>
      <c r="H159" s="25" t="s">
        <v>589</v>
      </c>
      <c r="I159" s="25">
        <v>1000</v>
      </c>
      <c r="J159" s="51" t="s">
        <v>150</v>
      </c>
      <c r="K159" s="60">
        <v>5</v>
      </c>
      <c r="L159" s="79"/>
    </row>
    <row r="160" spans="1:17" s="80" customFormat="1" ht="27" customHeight="1" x14ac:dyDescent="0.25">
      <c r="A160" s="58">
        <v>8</v>
      </c>
      <c r="B160" s="54" t="s">
        <v>478</v>
      </c>
      <c r="C160" s="25" t="s">
        <v>479</v>
      </c>
      <c r="D160" s="53">
        <f t="shared" si="5"/>
        <v>300</v>
      </c>
      <c r="E160" s="22" t="s">
        <v>36</v>
      </c>
      <c r="F160" s="22" t="s">
        <v>234</v>
      </c>
      <c r="G160" s="22" t="s">
        <v>234</v>
      </c>
      <c r="H160" s="25" t="s">
        <v>433</v>
      </c>
      <c r="I160" s="25">
        <v>10</v>
      </c>
      <c r="J160" s="25" t="s">
        <v>137</v>
      </c>
      <c r="K160" s="59">
        <v>30</v>
      </c>
      <c r="L160" s="79"/>
    </row>
    <row r="161" spans="1:17" s="80" customFormat="1" ht="27" customHeight="1" x14ac:dyDescent="0.25">
      <c r="A161" s="58">
        <v>9</v>
      </c>
      <c r="B161" s="54" t="s">
        <v>480</v>
      </c>
      <c r="C161" s="25" t="s">
        <v>479</v>
      </c>
      <c r="D161" s="53">
        <f t="shared" si="5"/>
        <v>300</v>
      </c>
      <c r="E161" s="22" t="s">
        <v>36</v>
      </c>
      <c r="F161" s="22" t="s">
        <v>234</v>
      </c>
      <c r="G161" s="22" t="s">
        <v>234</v>
      </c>
      <c r="H161" s="25" t="s">
        <v>433</v>
      </c>
      <c r="I161" s="25">
        <v>10</v>
      </c>
      <c r="J161" s="25" t="s">
        <v>137</v>
      </c>
      <c r="K161" s="59">
        <v>30</v>
      </c>
      <c r="L161" s="79"/>
    </row>
    <row r="162" spans="1:17" s="81" customFormat="1" ht="27" customHeight="1" x14ac:dyDescent="0.25">
      <c r="A162" s="58">
        <v>10</v>
      </c>
      <c r="B162" s="54" t="s">
        <v>384</v>
      </c>
      <c r="C162" s="25" t="s">
        <v>385</v>
      </c>
      <c r="D162" s="53">
        <f t="shared" si="5"/>
        <v>2950</v>
      </c>
      <c r="E162" s="22" t="s">
        <v>36</v>
      </c>
      <c r="F162" s="22" t="s">
        <v>235</v>
      </c>
      <c r="G162" s="22" t="s">
        <v>235</v>
      </c>
      <c r="H162" s="25" t="s">
        <v>383</v>
      </c>
      <c r="I162" s="25">
        <v>500</v>
      </c>
      <c r="J162" s="51" t="s">
        <v>150</v>
      </c>
      <c r="K162" s="60">
        <v>5.9</v>
      </c>
      <c r="L162" s="79"/>
      <c r="M162" s="80"/>
      <c r="N162" s="80"/>
      <c r="O162" s="80"/>
      <c r="P162" s="80"/>
      <c r="Q162" s="80"/>
    </row>
    <row r="163" spans="1:17" s="80" customFormat="1" ht="27" customHeight="1" x14ac:dyDescent="0.25">
      <c r="A163" s="58">
        <v>11</v>
      </c>
      <c r="B163" s="54" t="s">
        <v>171</v>
      </c>
      <c r="C163" s="25" t="s">
        <v>65</v>
      </c>
      <c r="D163" s="53">
        <f t="shared" si="5"/>
        <v>11250</v>
      </c>
      <c r="E163" s="22" t="s">
        <v>36</v>
      </c>
      <c r="F163" s="22" t="s">
        <v>235</v>
      </c>
      <c r="G163" s="22" t="s">
        <v>235</v>
      </c>
      <c r="H163" s="25" t="s">
        <v>383</v>
      </c>
      <c r="I163" s="25">
        <v>2000</v>
      </c>
      <c r="J163" s="51" t="s">
        <v>150</v>
      </c>
      <c r="K163" s="60">
        <v>5.625</v>
      </c>
      <c r="L163" s="79"/>
    </row>
    <row r="164" spans="1:17" s="80" customFormat="1" ht="27" customHeight="1" x14ac:dyDescent="0.25">
      <c r="A164" s="58">
        <v>12</v>
      </c>
      <c r="B164" s="54" t="s">
        <v>543</v>
      </c>
      <c r="C164" s="25" t="s">
        <v>67</v>
      </c>
      <c r="D164" s="53">
        <f t="shared" si="5"/>
        <v>30</v>
      </c>
      <c r="E164" s="22" t="s">
        <v>36</v>
      </c>
      <c r="F164" s="22" t="s">
        <v>234</v>
      </c>
      <c r="G164" s="22" t="s">
        <v>234</v>
      </c>
      <c r="H164" s="25" t="s">
        <v>433</v>
      </c>
      <c r="I164" s="25">
        <v>3</v>
      </c>
      <c r="J164" s="25" t="s">
        <v>137</v>
      </c>
      <c r="K164" s="59">
        <v>10</v>
      </c>
      <c r="L164" s="79"/>
    </row>
    <row r="165" spans="1:17" s="80" customFormat="1" ht="27" customHeight="1" x14ac:dyDescent="0.25">
      <c r="A165" s="58">
        <v>13</v>
      </c>
      <c r="B165" s="54" t="s">
        <v>173</v>
      </c>
      <c r="C165" s="25" t="s">
        <v>67</v>
      </c>
      <c r="D165" s="53">
        <f t="shared" si="5"/>
        <v>3750</v>
      </c>
      <c r="E165" s="22" t="s">
        <v>36</v>
      </c>
      <c r="F165" s="22" t="s">
        <v>235</v>
      </c>
      <c r="G165" s="22" t="s">
        <v>235</v>
      </c>
      <c r="H165" s="25" t="s">
        <v>383</v>
      </c>
      <c r="I165" s="25">
        <v>500</v>
      </c>
      <c r="J165" s="51" t="s">
        <v>150</v>
      </c>
      <c r="K165" s="60">
        <v>7.5</v>
      </c>
      <c r="L165" s="79"/>
    </row>
    <row r="166" spans="1:17" s="97" customFormat="1" ht="27" customHeight="1" x14ac:dyDescent="0.25">
      <c r="A166" s="65"/>
      <c r="B166" s="118" t="s">
        <v>381</v>
      </c>
      <c r="C166" s="119"/>
      <c r="D166" s="66">
        <f>SUM(D153:D165)</f>
        <v>31345</v>
      </c>
      <c r="E166" s="120" t="s">
        <v>382</v>
      </c>
      <c r="F166" s="121"/>
      <c r="G166" s="122"/>
      <c r="H166" s="94">
        <f>D166*1.21</f>
        <v>37927.449999999997</v>
      </c>
      <c r="I166" s="90"/>
      <c r="J166" s="90"/>
      <c r="K166" s="95"/>
      <c r="L166" s="96"/>
    </row>
    <row r="167" spans="1:17" s="81" customFormat="1" ht="27" customHeight="1" x14ac:dyDescent="0.25">
      <c r="A167" s="58">
        <v>1</v>
      </c>
      <c r="B167" s="85" t="s">
        <v>677</v>
      </c>
      <c r="C167" s="25" t="s">
        <v>118</v>
      </c>
      <c r="D167" s="53">
        <f>I167*K167</f>
        <v>38000</v>
      </c>
      <c r="E167" s="22" t="s">
        <v>380</v>
      </c>
      <c r="F167" s="86" t="s">
        <v>125</v>
      </c>
      <c r="G167" s="86" t="s">
        <v>125</v>
      </c>
      <c r="H167" s="25" t="s">
        <v>641</v>
      </c>
      <c r="I167" s="52">
        <v>3000</v>
      </c>
      <c r="J167" s="52" t="s">
        <v>411</v>
      </c>
      <c r="K167" s="87">
        <v>12.666666666666666</v>
      </c>
      <c r="L167" s="79"/>
    </row>
    <row r="168" spans="1:17" s="81" customFormat="1" ht="27" customHeight="1" x14ac:dyDescent="0.25">
      <c r="A168" s="58">
        <v>2</v>
      </c>
      <c r="B168" s="85" t="s">
        <v>678</v>
      </c>
      <c r="C168" s="25" t="s">
        <v>119</v>
      </c>
      <c r="D168" s="53">
        <f>I168*K168</f>
        <v>129998.88</v>
      </c>
      <c r="E168" s="22" t="s">
        <v>380</v>
      </c>
      <c r="F168" s="86" t="s">
        <v>125</v>
      </c>
      <c r="G168" s="86" t="s">
        <v>125</v>
      </c>
      <c r="H168" s="25" t="s">
        <v>641</v>
      </c>
      <c r="I168" s="52">
        <v>13200</v>
      </c>
      <c r="J168" s="52" t="s">
        <v>411</v>
      </c>
      <c r="K168" s="87">
        <v>9.8483999999999998</v>
      </c>
      <c r="L168" s="79"/>
    </row>
    <row r="169" spans="1:17" s="81" customFormat="1" ht="27" customHeight="1" x14ac:dyDescent="0.25">
      <c r="A169" s="58">
        <v>3</v>
      </c>
      <c r="B169" s="85" t="s">
        <v>679</v>
      </c>
      <c r="C169" s="25" t="s">
        <v>115</v>
      </c>
      <c r="D169" s="53">
        <f>I169*K169</f>
        <v>6900</v>
      </c>
      <c r="E169" s="22" t="s">
        <v>380</v>
      </c>
      <c r="F169" s="86" t="s">
        <v>125</v>
      </c>
      <c r="G169" s="86" t="s">
        <v>125</v>
      </c>
      <c r="H169" s="25" t="s">
        <v>641</v>
      </c>
      <c r="I169" s="52">
        <v>300</v>
      </c>
      <c r="J169" s="52" t="s">
        <v>150</v>
      </c>
      <c r="K169" s="87">
        <v>23</v>
      </c>
      <c r="L169" s="79"/>
    </row>
    <row r="170" spans="1:17" s="81" customFormat="1" ht="27" customHeight="1" x14ac:dyDescent="0.25">
      <c r="A170" s="58">
        <v>4</v>
      </c>
      <c r="B170" s="85" t="s">
        <v>680</v>
      </c>
      <c r="C170" s="25" t="s">
        <v>681</v>
      </c>
      <c r="D170" s="53">
        <f>I170*K170</f>
        <v>900</v>
      </c>
      <c r="E170" s="22" t="s">
        <v>380</v>
      </c>
      <c r="F170" s="86" t="s">
        <v>125</v>
      </c>
      <c r="G170" s="86" t="s">
        <v>125</v>
      </c>
      <c r="H170" s="25" t="s">
        <v>641</v>
      </c>
      <c r="I170" s="52">
        <v>100</v>
      </c>
      <c r="J170" s="52" t="s">
        <v>150</v>
      </c>
      <c r="K170" s="87">
        <v>9</v>
      </c>
      <c r="L170" s="79"/>
    </row>
    <row r="171" spans="1:17" s="97" customFormat="1" ht="27" customHeight="1" x14ac:dyDescent="0.25">
      <c r="A171" s="65"/>
      <c r="B171" s="118" t="s">
        <v>381</v>
      </c>
      <c r="C171" s="119"/>
      <c r="D171" s="66">
        <f>SUM(D167:D170)</f>
        <v>175798.88</v>
      </c>
      <c r="E171" s="120" t="s">
        <v>382</v>
      </c>
      <c r="F171" s="121"/>
      <c r="G171" s="122"/>
      <c r="H171" s="94">
        <f>D171*1.21</f>
        <v>212716.64480000001</v>
      </c>
      <c r="I171" s="90"/>
      <c r="J171" s="90"/>
      <c r="K171" s="95"/>
      <c r="L171" s="96"/>
    </row>
    <row r="172" spans="1:17" s="81" customFormat="1" ht="27" customHeight="1" x14ac:dyDescent="0.25">
      <c r="A172" s="58">
        <v>1</v>
      </c>
      <c r="B172" s="85" t="s">
        <v>397</v>
      </c>
      <c r="C172" s="25" t="s">
        <v>394</v>
      </c>
      <c r="D172" s="53">
        <f>I172*K172</f>
        <v>64960</v>
      </c>
      <c r="E172" s="22" t="s">
        <v>400</v>
      </c>
      <c r="F172" s="86" t="s">
        <v>125</v>
      </c>
      <c r="G172" s="86" t="s">
        <v>125</v>
      </c>
      <c r="H172" s="25" t="s">
        <v>641</v>
      </c>
      <c r="I172" s="52">
        <v>11200</v>
      </c>
      <c r="J172" s="52" t="s">
        <v>396</v>
      </c>
      <c r="K172" s="87">
        <v>5.8</v>
      </c>
      <c r="L172" s="79"/>
    </row>
    <row r="173" spans="1:17" s="81" customFormat="1" ht="27" customHeight="1" x14ac:dyDescent="0.25">
      <c r="A173" s="58">
        <v>2</v>
      </c>
      <c r="B173" s="85" t="s">
        <v>398</v>
      </c>
      <c r="C173" s="25" t="s">
        <v>399</v>
      </c>
      <c r="D173" s="53">
        <f>I173*K173</f>
        <v>62719.999999999993</v>
      </c>
      <c r="E173" s="22" t="s">
        <v>400</v>
      </c>
      <c r="F173" s="86" t="s">
        <v>125</v>
      </c>
      <c r="G173" s="86" t="s">
        <v>125</v>
      </c>
      <c r="H173" s="25" t="s">
        <v>641</v>
      </c>
      <c r="I173" s="52">
        <v>11200</v>
      </c>
      <c r="J173" s="52" t="s">
        <v>396</v>
      </c>
      <c r="K173" s="87">
        <v>5.6</v>
      </c>
      <c r="L173" s="79"/>
    </row>
    <row r="174" spans="1:17" s="81" customFormat="1" ht="27" customHeight="1" x14ac:dyDescent="0.25">
      <c r="A174" s="58">
        <v>3</v>
      </c>
      <c r="B174" s="85" t="s">
        <v>393</v>
      </c>
      <c r="C174" s="25" t="s">
        <v>395</v>
      </c>
      <c r="D174" s="53">
        <f>I174*K174</f>
        <v>69300</v>
      </c>
      <c r="E174" s="22" t="s">
        <v>400</v>
      </c>
      <c r="F174" s="86" t="s">
        <v>125</v>
      </c>
      <c r="G174" s="86" t="s">
        <v>125</v>
      </c>
      <c r="H174" s="25" t="s">
        <v>641</v>
      </c>
      <c r="I174" s="52">
        <v>2100</v>
      </c>
      <c r="J174" s="52" t="s">
        <v>396</v>
      </c>
      <c r="K174" s="87">
        <v>33</v>
      </c>
      <c r="L174" s="79"/>
    </row>
    <row r="175" spans="1:17" s="97" customFormat="1" ht="27" customHeight="1" x14ac:dyDescent="0.25">
      <c r="A175" s="65"/>
      <c r="B175" s="118" t="s">
        <v>381</v>
      </c>
      <c r="C175" s="119"/>
      <c r="D175" s="66">
        <f>SUM(D172:D174)</f>
        <v>196980</v>
      </c>
      <c r="E175" s="120" t="s">
        <v>737</v>
      </c>
      <c r="F175" s="121"/>
      <c r="G175" s="122"/>
      <c r="H175" s="94">
        <f>D175*1.11</f>
        <v>218647.80000000002</v>
      </c>
      <c r="I175" s="90"/>
      <c r="J175" s="90"/>
      <c r="K175" s="95"/>
      <c r="L175" s="96"/>
    </row>
    <row r="176" spans="1:17" s="81" customFormat="1" ht="27" customHeight="1" x14ac:dyDescent="0.25">
      <c r="A176" s="58">
        <v>1</v>
      </c>
      <c r="B176" s="54" t="s">
        <v>358</v>
      </c>
      <c r="C176" s="25" t="s">
        <v>263</v>
      </c>
      <c r="D176" s="53">
        <f t="shared" ref="D176:D184" si="6">I176*K176</f>
        <v>350</v>
      </c>
      <c r="E176" s="22" t="s">
        <v>276</v>
      </c>
      <c r="F176" s="22" t="s">
        <v>278</v>
      </c>
      <c r="G176" s="22" t="s">
        <v>278</v>
      </c>
      <c r="H176" s="25" t="s">
        <v>734</v>
      </c>
      <c r="I176" s="25">
        <v>100</v>
      </c>
      <c r="J176" s="25" t="s">
        <v>279</v>
      </c>
      <c r="K176" s="59">
        <v>3.5</v>
      </c>
      <c r="L176" s="79"/>
      <c r="M176" s="80"/>
      <c r="N176" s="80"/>
      <c r="O176" s="80"/>
      <c r="P176" s="80"/>
      <c r="Q176" s="80"/>
    </row>
    <row r="177" spans="1:17" s="81" customFormat="1" ht="27" customHeight="1" x14ac:dyDescent="0.25">
      <c r="A177" s="58">
        <v>2</v>
      </c>
      <c r="B177" s="54" t="s">
        <v>436</v>
      </c>
      <c r="C177" s="25" t="s">
        <v>265</v>
      </c>
      <c r="D177" s="53">
        <f t="shared" si="6"/>
        <v>3500</v>
      </c>
      <c r="E177" s="22" t="s">
        <v>276</v>
      </c>
      <c r="F177" s="22" t="s">
        <v>278</v>
      </c>
      <c r="G177" s="22" t="s">
        <v>278</v>
      </c>
      <c r="H177" s="25" t="s">
        <v>734</v>
      </c>
      <c r="I177" s="25">
        <v>100</v>
      </c>
      <c r="J177" s="25" t="s">
        <v>279</v>
      </c>
      <c r="K177" s="59">
        <v>35</v>
      </c>
      <c r="L177" s="79"/>
      <c r="M177" s="80"/>
      <c r="N177" s="80"/>
      <c r="O177" s="80"/>
      <c r="P177" s="80"/>
      <c r="Q177" s="80"/>
    </row>
    <row r="178" spans="1:17" s="81" customFormat="1" ht="27" customHeight="1" x14ac:dyDescent="0.25">
      <c r="A178" s="58">
        <v>3</v>
      </c>
      <c r="B178" s="54" t="s">
        <v>361</v>
      </c>
      <c r="C178" s="25" t="s">
        <v>265</v>
      </c>
      <c r="D178" s="53">
        <f t="shared" si="6"/>
        <v>1400</v>
      </c>
      <c r="E178" s="22" t="s">
        <v>276</v>
      </c>
      <c r="F178" s="22" t="s">
        <v>278</v>
      </c>
      <c r="G178" s="22" t="s">
        <v>278</v>
      </c>
      <c r="H178" s="25" t="s">
        <v>734</v>
      </c>
      <c r="I178" s="25">
        <v>50</v>
      </c>
      <c r="J178" s="25" t="s">
        <v>279</v>
      </c>
      <c r="K178" s="59">
        <v>28</v>
      </c>
      <c r="L178" s="79"/>
      <c r="M178" s="80"/>
      <c r="N178" s="80"/>
      <c r="O178" s="80"/>
      <c r="P178" s="80"/>
      <c r="Q178" s="80"/>
    </row>
    <row r="179" spans="1:17" s="81" customFormat="1" ht="27" customHeight="1" x14ac:dyDescent="0.25">
      <c r="A179" s="58">
        <v>4</v>
      </c>
      <c r="B179" s="54" t="s">
        <v>503</v>
      </c>
      <c r="C179" s="25" t="s">
        <v>265</v>
      </c>
      <c r="D179" s="53">
        <f t="shared" si="6"/>
        <v>150</v>
      </c>
      <c r="E179" s="22" t="s">
        <v>276</v>
      </c>
      <c r="F179" s="22" t="s">
        <v>278</v>
      </c>
      <c r="G179" s="22" t="s">
        <v>278</v>
      </c>
      <c r="H179" s="25" t="s">
        <v>734</v>
      </c>
      <c r="I179" s="25">
        <v>50</v>
      </c>
      <c r="J179" s="25" t="s">
        <v>279</v>
      </c>
      <c r="K179" s="59">
        <v>3</v>
      </c>
      <c r="L179" s="79"/>
      <c r="M179" s="80"/>
      <c r="N179" s="80"/>
      <c r="O179" s="80"/>
      <c r="P179" s="80"/>
      <c r="Q179" s="80"/>
    </row>
    <row r="180" spans="1:17" s="81" customFormat="1" ht="27" customHeight="1" x14ac:dyDescent="0.25">
      <c r="A180" s="58">
        <v>5</v>
      </c>
      <c r="B180" s="54" t="s">
        <v>473</v>
      </c>
      <c r="C180" s="25" t="s">
        <v>262</v>
      </c>
      <c r="D180" s="53">
        <f t="shared" si="6"/>
        <v>100</v>
      </c>
      <c r="E180" s="22" t="s">
        <v>276</v>
      </c>
      <c r="F180" s="22" t="s">
        <v>278</v>
      </c>
      <c r="G180" s="22" t="s">
        <v>278</v>
      </c>
      <c r="H180" s="25" t="s">
        <v>433</v>
      </c>
      <c r="I180" s="25">
        <v>4</v>
      </c>
      <c r="J180" s="25" t="s">
        <v>150</v>
      </c>
      <c r="K180" s="59">
        <v>25</v>
      </c>
      <c r="L180" s="79"/>
      <c r="M180" s="80"/>
      <c r="N180" s="80"/>
      <c r="O180" s="80"/>
      <c r="P180" s="80"/>
      <c r="Q180" s="80"/>
    </row>
    <row r="181" spans="1:17" s="80" customFormat="1" ht="27" customHeight="1" x14ac:dyDescent="0.25">
      <c r="A181" s="58">
        <v>6</v>
      </c>
      <c r="B181" s="54" t="s">
        <v>401</v>
      </c>
      <c r="C181" s="25" t="s">
        <v>262</v>
      </c>
      <c r="D181" s="53">
        <f t="shared" si="6"/>
        <v>6600</v>
      </c>
      <c r="E181" s="22" t="s">
        <v>276</v>
      </c>
      <c r="F181" s="22" t="s">
        <v>278</v>
      </c>
      <c r="G181" s="22" t="s">
        <v>278</v>
      </c>
      <c r="H181" s="25" t="s">
        <v>734</v>
      </c>
      <c r="I181" s="25">
        <v>150</v>
      </c>
      <c r="J181" s="25" t="s">
        <v>43</v>
      </c>
      <c r="K181" s="59">
        <v>44</v>
      </c>
      <c r="L181" s="79"/>
    </row>
    <row r="182" spans="1:17" s="80" customFormat="1" ht="27" customHeight="1" x14ac:dyDescent="0.25">
      <c r="A182" s="58">
        <v>7</v>
      </c>
      <c r="B182" s="54" t="s">
        <v>476</v>
      </c>
      <c r="C182" s="25" t="s">
        <v>262</v>
      </c>
      <c r="D182" s="53">
        <f t="shared" si="6"/>
        <v>500</v>
      </c>
      <c r="E182" s="22" t="s">
        <v>276</v>
      </c>
      <c r="F182" s="22" t="s">
        <v>278</v>
      </c>
      <c r="G182" s="22" t="s">
        <v>278</v>
      </c>
      <c r="H182" s="25" t="s">
        <v>433</v>
      </c>
      <c r="I182" s="25">
        <v>4</v>
      </c>
      <c r="J182" s="25" t="s">
        <v>150</v>
      </c>
      <c r="K182" s="59">
        <v>125</v>
      </c>
      <c r="L182" s="79"/>
    </row>
    <row r="183" spans="1:17" s="80" customFormat="1" ht="27" customHeight="1" x14ac:dyDescent="0.25">
      <c r="A183" s="58">
        <v>8</v>
      </c>
      <c r="B183" s="54" t="s">
        <v>474</v>
      </c>
      <c r="C183" s="25" t="s">
        <v>475</v>
      </c>
      <c r="D183" s="53">
        <f t="shared" si="6"/>
        <v>2000</v>
      </c>
      <c r="E183" s="22" t="s">
        <v>276</v>
      </c>
      <c r="F183" s="22" t="s">
        <v>278</v>
      </c>
      <c r="G183" s="22" t="s">
        <v>278</v>
      </c>
      <c r="H183" s="25" t="s">
        <v>433</v>
      </c>
      <c r="I183" s="25">
        <v>80</v>
      </c>
      <c r="J183" s="25" t="s">
        <v>43</v>
      </c>
      <c r="K183" s="59">
        <v>25</v>
      </c>
      <c r="L183" s="79"/>
    </row>
    <row r="184" spans="1:17" s="80" customFormat="1" ht="27" customHeight="1" x14ac:dyDescent="0.25">
      <c r="A184" s="58">
        <v>9</v>
      </c>
      <c r="B184" s="54" t="s">
        <v>477</v>
      </c>
      <c r="C184" s="25" t="s">
        <v>262</v>
      </c>
      <c r="D184" s="53">
        <f t="shared" si="6"/>
        <v>100</v>
      </c>
      <c r="E184" s="22" t="s">
        <v>276</v>
      </c>
      <c r="F184" s="22" t="s">
        <v>278</v>
      </c>
      <c r="G184" s="22" t="s">
        <v>278</v>
      </c>
      <c r="H184" s="25" t="s">
        <v>433</v>
      </c>
      <c r="I184" s="25">
        <v>4</v>
      </c>
      <c r="J184" s="25" t="s">
        <v>150</v>
      </c>
      <c r="K184" s="59">
        <v>25</v>
      </c>
      <c r="L184" s="79"/>
    </row>
    <row r="185" spans="1:17" s="97" customFormat="1" ht="27" customHeight="1" x14ac:dyDescent="0.25">
      <c r="A185" s="65"/>
      <c r="B185" s="118" t="s">
        <v>381</v>
      </c>
      <c r="C185" s="119"/>
      <c r="D185" s="66">
        <f>SUM(D176:D184)</f>
        <v>14700</v>
      </c>
      <c r="E185" s="120" t="s">
        <v>382</v>
      </c>
      <c r="F185" s="121"/>
      <c r="G185" s="122"/>
      <c r="H185" s="94">
        <f>D185*1.21</f>
        <v>17787</v>
      </c>
      <c r="I185" s="90"/>
      <c r="J185" s="90"/>
      <c r="K185" s="95"/>
      <c r="L185" s="96"/>
    </row>
    <row r="186" spans="1:17" s="80" customFormat="1" ht="27" customHeight="1" x14ac:dyDescent="0.25">
      <c r="A186" s="58">
        <v>1</v>
      </c>
      <c r="B186" s="54" t="s">
        <v>356</v>
      </c>
      <c r="C186" s="25" t="s">
        <v>260</v>
      </c>
      <c r="D186" s="53">
        <f t="shared" ref="D186:D221" si="7">I186*K186</f>
        <v>5720</v>
      </c>
      <c r="E186" s="22" t="s">
        <v>38</v>
      </c>
      <c r="F186" s="22" t="s">
        <v>234</v>
      </c>
      <c r="G186" s="22" t="s">
        <v>234</v>
      </c>
      <c r="H186" s="25" t="s">
        <v>734</v>
      </c>
      <c r="I186" s="25">
        <v>20</v>
      </c>
      <c r="J186" s="25" t="s">
        <v>164</v>
      </c>
      <c r="K186" s="59">
        <v>286</v>
      </c>
      <c r="L186" s="79"/>
    </row>
    <row r="187" spans="1:17" s="80" customFormat="1" ht="27" customHeight="1" x14ac:dyDescent="0.25">
      <c r="A187" s="58">
        <v>2</v>
      </c>
      <c r="B187" s="54" t="s">
        <v>357</v>
      </c>
      <c r="C187" s="25" t="s">
        <v>260</v>
      </c>
      <c r="D187" s="53">
        <f t="shared" si="7"/>
        <v>7100</v>
      </c>
      <c r="E187" s="22" t="s">
        <v>38</v>
      </c>
      <c r="F187" s="22" t="s">
        <v>234</v>
      </c>
      <c r="G187" s="22" t="s">
        <v>234</v>
      </c>
      <c r="H187" s="25" t="s">
        <v>734</v>
      </c>
      <c r="I187" s="25">
        <v>20</v>
      </c>
      <c r="J187" s="25" t="s">
        <v>164</v>
      </c>
      <c r="K187" s="59">
        <v>355</v>
      </c>
      <c r="L187" s="79"/>
    </row>
    <row r="188" spans="1:17" s="80" customFormat="1" ht="27" customHeight="1" x14ac:dyDescent="0.25">
      <c r="A188" s="58">
        <v>3</v>
      </c>
      <c r="B188" s="54" t="s">
        <v>435</v>
      </c>
      <c r="C188" s="25" t="s">
        <v>260</v>
      </c>
      <c r="D188" s="53">
        <f t="shared" si="7"/>
        <v>3000</v>
      </c>
      <c r="E188" s="22" t="s">
        <v>38</v>
      </c>
      <c r="F188" s="22" t="s">
        <v>234</v>
      </c>
      <c r="G188" s="22" t="s">
        <v>234</v>
      </c>
      <c r="H188" s="25" t="s">
        <v>433</v>
      </c>
      <c r="I188" s="25">
        <v>6</v>
      </c>
      <c r="J188" s="25" t="s">
        <v>164</v>
      </c>
      <c r="K188" s="59">
        <v>500</v>
      </c>
      <c r="L188" s="79"/>
    </row>
    <row r="189" spans="1:17" s="80" customFormat="1" ht="27" customHeight="1" x14ac:dyDescent="0.25">
      <c r="A189" s="58">
        <v>4</v>
      </c>
      <c r="B189" s="54" t="s">
        <v>251</v>
      </c>
      <c r="C189" s="25" t="s">
        <v>273</v>
      </c>
      <c r="D189" s="53">
        <f t="shared" si="7"/>
        <v>5000</v>
      </c>
      <c r="E189" s="22" t="s">
        <v>38</v>
      </c>
      <c r="F189" s="22" t="s">
        <v>278</v>
      </c>
      <c r="G189" s="22" t="s">
        <v>278</v>
      </c>
      <c r="H189" s="25" t="s">
        <v>734</v>
      </c>
      <c r="I189" s="25">
        <v>20</v>
      </c>
      <c r="J189" s="25" t="s">
        <v>164</v>
      </c>
      <c r="K189" s="59">
        <v>250</v>
      </c>
      <c r="L189" s="79"/>
    </row>
    <row r="190" spans="1:17" s="80" customFormat="1" ht="27" customHeight="1" x14ac:dyDescent="0.25">
      <c r="A190" s="58">
        <v>5</v>
      </c>
      <c r="B190" s="54" t="s">
        <v>437</v>
      </c>
      <c r="C190" s="25" t="s">
        <v>261</v>
      </c>
      <c r="D190" s="53">
        <f t="shared" si="7"/>
        <v>12000</v>
      </c>
      <c r="E190" s="22" t="s">
        <v>38</v>
      </c>
      <c r="F190" s="22" t="s">
        <v>277</v>
      </c>
      <c r="G190" s="22" t="s">
        <v>277</v>
      </c>
      <c r="H190" s="25" t="s">
        <v>433</v>
      </c>
      <c r="I190" s="25">
        <v>24</v>
      </c>
      <c r="J190" s="25" t="s">
        <v>164</v>
      </c>
      <c r="K190" s="59">
        <v>500</v>
      </c>
      <c r="L190" s="79"/>
    </row>
    <row r="191" spans="1:17" s="80" customFormat="1" ht="27" customHeight="1" x14ac:dyDescent="0.25">
      <c r="A191" s="58">
        <v>6</v>
      </c>
      <c r="B191" s="54" t="s">
        <v>242</v>
      </c>
      <c r="C191" s="25" t="s">
        <v>261</v>
      </c>
      <c r="D191" s="53">
        <f t="shared" si="7"/>
        <v>28500</v>
      </c>
      <c r="E191" s="22" t="s">
        <v>38</v>
      </c>
      <c r="F191" s="22" t="s">
        <v>277</v>
      </c>
      <c r="G191" s="22" t="s">
        <v>277</v>
      </c>
      <c r="H191" s="25" t="s">
        <v>734</v>
      </c>
      <c r="I191" s="25">
        <v>100</v>
      </c>
      <c r="J191" s="25" t="s">
        <v>164</v>
      </c>
      <c r="K191" s="59">
        <v>285</v>
      </c>
      <c r="L191" s="79"/>
    </row>
    <row r="192" spans="1:17" s="80" customFormat="1" ht="27" customHeight="1" x14ac:dyDescent="0.25">
      <c r="A192" s="58">
        <v>7</v>
      </c>
      <c r="B192" s="54" t="s">
        <v>244</v>
      </c>
      <c r="C192" s="25" t="s">
        <v>261</v>
      </c>
      <c r="D192" s="53">
        <f t="shared" si="7"/>
        <v>36500</v>
      </c>
      <c r="E192" s="22" t="s">
        <v>38</v>
      </c>
      <c r="F192" s="22" t="s">
        <v>277</v>
      </c>
      <c r="G192" s="22" t="s">
        <v>277</v>
      </c>
      <c r="H192" s="25" t="s">
        <v>734</v>
      </c>
      <c r="I192" s="25">
        <v>100</v>
      </c>
      <c r="J192" s="25" t="s">
        <v>164</v>
      </c>
      <c r="K192" s="59">
        <v>365</v>
      </c>
      <c r="L192" s="79"/>
    </row>
    <row r="193" spans="1:17" s="80" customFormat="1" ht="27" customHeight="1" x14ac:dyDescent="0.25">
      <c r="A193" s="58">
        <v>8</v>
      </c>
      <c r="B193" s="54" t="s">
        <v>241</v>
      </c>
      <c r="C193" s="25" t="s">
        <v>261</v>
      </c>
      <c r="D193" s="53">
        <f t="shared" si="7"/>
        <v>12900</v>
      </c>
      <c r="E193" s="22" t="s">
        <v>38</v>
      </c>
      <c r="F193" s="22" t="s">
        <v>231</v>
      </c>
      <c r="G193" s="22" t="s">
        <v>231</v>
      </c>
      <c r="H193" s="25" t="s">
        <v>734</v>
      </c>
      <c r="I193" s="25">
        <v>50</v>
      </c>
      <c r="J193" s="25" t="s">
        <v>164</v>
      </c>
      <c r="K193" s="59">
        <v>258</v>
      </c>
      <c r="L193" s="79"/>
    </row>
    <row r="194" spans="1:17" s="80" customFormat="1" ht="27" customHeight="1" x14ac:dyDescent="0.25">
      <c r="A194" s="58">
        <v>9</v>
      </c>
      <c r="B194" s="54" t="s">
        <v>243</v>
      </c>
      <c r="C194" s="25" t="s">
        <v>261</v>
      </c>
      <c r="D194" s="53">
        <f t="shared" si="7"/>
        <v>17350</v>
      </c>
      <c r="E194" s="22" t="s">
        <v>38</v>
      </c>
      <c r="F194" s="22" t="s">
        <v>231</v>
      </c>
      <c r="G194" s="22" t="s">
        <v>231</v>
      </c>
      <c r="H194" s="25" t="s">
        <v>734</v>
      </c>
      <c r="I194" s="25">
        <v>50</v>
      </c>
      <c r="J194" s="25" t="s">
        <v>164</v>
      </c>
      <c r="K194" s="59">
        <v>347</v>
      </c>
      <c r="L194" s="79"/>
    </row>
    <row r="195" spans="1:17" s="80" customFormat="1" ht="27" customHeight="1" x14ac:dyDescent="0.25">
      <c r="A195" s="58">
        <v>10</v>
      </c>
      <c r="B195" s="54" t="s">
        <v>360</v>
      </c>
      <c r="C195" s="25" t="s">
        <v>115</v>
      </c>
      <c r="D195" s="53">
        <f t="shared" si="7"/>
        <v>35</v>
      </c>
      <c r="E195" s="22" t="s">
        <v>38</v>
      </c>
      <c r="F195" s="22" t="s">
        <v>278</v>
      </c>
      <c r="G195" s="22" t="s">
        <v>278</v>
      </c>
      <c r="H195" s="25" t="s">
        <v>734</v>
      </c>
      <c r="I195" s="25">
        <v>10</v>
      </c>
      <c r="J195" s="25" t="s">
        <v>164</v>
      </c>
      <c r="K195" s="59">
        <v>3.5</v>
      </c>
      <c r="L195" s="79"/>
    </row>
    <row r="196" spans="1:17" s="80" customFormat="1" ht="27" customHeight="1" x14ac:dyDescent="0.25">
      <c r="A196" s="58">
        <v>11</v>
      </c>
      <c r="B196" s="54" t="s">
        <v>359</v>
      </c>
      <c r="C196" s="25" t="s">
        <v>115</v>
      </c>
      <c r="D196" s="53">
        <f t="shared" si="7"/>
        <v>160</v>
      </c>
      <c r="E196" s="22" t="s">
        <v>38</v>
      </c>
      <c r="F196" s="22" t="s">
        <v>278</v>
      </c>
      <c r="G196" s="22" t="s">
        <v>278</v>
      </c>
      <c r="H196" s="25" t="s">
        <v>734</v>
      </c>
      <c r="I196" s="25">
        <v>10</v>
      </c>
      <c r="J196" s="25" t="s">
        <v>164</v>
      </c>
      <c r="K196" s="59">
        <v>16</v>
      </c>
      <c r="L196" s="79"/>
    </row>
    <row r="197" spans="1:17" s="80" customFormat="1" ht="27" customHeight="1" x14ac:dyDescent="0.25">
      <c r="A197" s="58">
        <v>12</v>
      </c>
      <c r="B197" s="54" t="s">
        <v>447</v>
      </c>
      <c r="C197" s="25" t="s">
        <v>115</v>
      </c>
      <c r="D197" s="53">
        <f t="shared" si="7"/>
        <v>60</v>
      </c>
      <c r="E197" s="22" t="s">
        <v>38</v>
      </c>
      <c r="F197" s="22" t="s">
        <v>278</v>
      </c>
      <c r="G197" s="22" t="s">
        <v>278</v>
      </c>
      <c r="H197" s="25" t="s">
        <v>433</v>
      </c>
      <c r="I197" s="25">
        <v>4</v>
      </c>
      <c r="J197" s="25" t="s">
        <v>164</v>
      </c>
      <c r="K197" s="59">
        <v>15</v>
      </c>
      <c r="L197" s="79"/>
    </row>
    <row r="198" spans="1:17" s="81" customFormat="1" ht="27" customHeight="1" x14ac:dyDescent="0.25">
      <c r="A198" s="58">
        <v>13</v>
      </c>
      <c r="B198" s="54" t="s">
        <v>448</v>
      </c>
      <c r="C198" s="25" t="s">
        <v>115</v>
      </c>
      <c r="D198" s="53">
        <f t="shared" si="7"/>
        <v>60</v>
      </c>
      <c r="E198" s="22" t="s">
        <v>38</v>
      </c>
      <c r="F198" s="22" t="s">
        <v>278</v>
      </c>
      <c r="G198" s="22" t="s">
        <v>278</v>
      </c>
      <c r="H198" s="25" t="s">
        <v>433</v>
      </c>
      <c r="I198" s="25">
        <v>4</v>
      </c>
      <c r="J198" s="25" t="s">
        <v>164</v>
      </c>
      <c r="K198" s="59">
        <v>15</v>
      </c>
      <c r="L198" s="79"/>
      <c r="M198" s="80"/>
      <c r="N198" s="80"/>
      <c r="O198" s="80"/>
      <c r="P198" s="80"/>
      <c r="Q198" s="80"/>
    </row>
    <row r="199" spans="1:17" s="80" customFormat="1" ht="27" customHeight="1" x14ac:dyDescent="0.25">
      <c r="A199" s="58">
        <v>14</v>
      </c>
      <c r="B199" s="54" t="s">
        <v>449</v>
      </c>
      <c r="C199" s="25" t="s">
        <v>115</v>
      </c>
      <c r="D199" s="53">
        <f t="shared" si="7"/>
        <v>60</v>
      </c>
      <c r="E199" s="22" t="s">
        <v>38</v>
      </c>
      <c r="F199" s="22" t="s">
        <v>278</v>
      </c>
      <c r="G199" s="22" t="s">
        <v>278</v>
      </c>
      <c r="H199" s="25" t="s">
        <v>433</v>
      </c>
      <c r="I199" s="25">
        <v>4</v>
      </c>
      <c r="J199" s="25" t="s">
        <v>164</v>
      </c>
      <c r="K199" s="59">
        <v>15</v>
      </c>
      <c r="L199" s="79"/>
    </row>
    <row r="200" spans="1:17" s="80" customFormat="1" ht="27" customHeight="1" x14ac:dyDescent="0.25">
      <c r="A200" s="58">
        <v>15</v>
      </c>
      <c r="B200" s="54" t="s">
        <v>362</v>
      </c>
      <c r="C200" s="25" t="s">
        <v>264</v>
      </c>
      <c r="D200" s="53">
        <f t="shared" si="7"/>
        <v>310</v>
      </c>
      <c r="E200" s="22" t="s">
        <v>38</v>
      </c>
      <c r="F200" s="22" t="s">
        <v>278</v>
      </c>
      <c r="G200" s="22" t="s">
        <v>278</v>
      </c>
      <c r="H200" s="25" t="s">
        <v>734</v>
      </c>
      <c r="I200" s="25">
        <v>10</v>
      </c>
      <c r="J200" s="25" t="s">
        <v>164</v>
      </c>
      <c r="K200" s="59">
        <v>31</v>
      </c>
      <c r="L200" s="79"/>
    </row>
    <row r="201" spans="1:17" s="80" customFormat="1" ht="27" customHeight="1" x14ac:dyDescent="0.25">
      <c r="A201" s="58">
        <v>16</v>
      </c>
      <c r="B201" s="54" t="s">
        <v>371</v>
      </c>
      <c r="C201" s="25" t="s">
        <v>267</v>
      </c>
      <c r="D201" s="53">
        <f t="shared" si="7"/>
        <v>1400</v>
      </c>
      <c r="E201" s="22" t="s">
        <v>38</v>
      </c>
      <c r="F201" s="22" t="s">
        <v>278</v>
      </c>
      <c r="G201" s="22" t="s">
        <v>278</v>
      </c>
      <c r="H201" s="25" t="s">
        <v>734</v>
      </c>
      <c r="I201" s="25">
        <v>40</v>
      </c>
      <c r="J201" s="25" t="s">
        <v>164</v>
      </c>
      <c r="K201" s="59">
        <v>35</v>
      </c>
      <c r="L201" s="79"/>
    </row>
    <row r="202" spans="1:17" s="80" customFormat="1" ht="27" customHeight="1" x14ac:dyDescent="0.25">
      <c r="A202" s="58">
        <v>17</v>
      </c>
      <c r="B202" s="54" t="s">
        <v>250</v>
      </c>
      <c r="C202" s="25" t="s">
        <v>266</v>
      </c>
      <c r="D202" s="53">
        <f t="shared" si="7"/>
        <v>2400</v>
      </c>
      <c r="E202" s="22" t="s">
        <v>38</v>
      </c>
      <c r="F202" s="22" t="s">
        <v>278</v>
      </c>
      <c r="G202" s="22" t="s">
        <v>278</v>
      </c>
      <c r="H202" s="25" t="s">
        <v>734</v>
      </c>
      <c r="I202" s="25">
        <v>20</v>
      </c>
      <c r="J202" s="25" t="s">
        <v>164</v>
      </c>
      <c r="K202" s="59">
        <v>120</v>
      </c>
      <c r="L202" s="79"/>
    </row>
    <row r="203" spans="1:17" s="80" customFormat="1" ht="27" customHeight="1" x14ac:dyDescent="0.25">
      <c r="A203" s="58">
        <v>18</v>
      </c>
      <c r="B203" s="54" t="s">
        <v>248</v>
      </c>
      <c r="C203" s="25" t="s">
        <v>270</v>
      </c>
      <c r="D203" s="53">
        <f t="shared" si="7"/>
        <v>70</v>
      </c>
      <c r="E203" s="22" t="s">
        <v>38</v>
      </c>
      <c r="F203" s="22" t="s">
        <v>278</v>
      </c>
      <c r="G203" s="22" t="s">
        <v>278</v>
      </c>
      <c r="H203" s="25" t="s">
        <v>734</v>
      </c>
      <c r="I203" s="25">
        <v>2</v>
      </c>
      <c r="J203" s="25" t="s">
        <v>164</v>
      </c>
      <c r="K203" s="59">
        <v>35</v>
      </c>
      <c r="L203" s="79"/>
    </row>
    <row r="204" spans="1:17" s="80" customFormat="1" ht="27" customHeight="1" x14ac:dyDescent="0.25">
      <c r="A204" s="58">
        <v>19</v>
      </c>
      <c r="B204" s="54" t="s">
        <v>373</v>
      </c>
      <c r="C204" s="25" t="s">
        <v>271</v>
      </c>
      <c r="D204" s="53">
        <f t="shared" si="7"/>
        <v>2600</v>
      </c>
      <c r="E204" s="22" t="s">
        <v>38</v>
      </c>
      <c r="F204" s="22" t="s">
        <v>278</v>
      </c>
      <c r="G204" s="22" t="s">
        <v>278</v>
      </c>
      <c r="H204" s="25" t="s">
        <v>734</v>
      </c>
      <c r="I204" s="25">
        <v>2</v>
      </c>
      <c r="J204" s="25" t="s">
        <v>164</v>
      </c>
      <c r="K204" s="59">
        <v>1300</v>
      </c>
      <c r="L204" s="79"/>
    </row>
    <row r="205" spans="1:17" s="80" customFormat="1" ht="27" customHeight="1" x14ac:dyDescent="0.25">
      <c r="A205" s="58">
        <v>20</v>
      </c>
      <c r="B205" s="54" t="s">
        <v>368</v>
      </c>
      <c r="C205" s="25" t="s">
        <v>259</v>
      </c>
      <c r="D205" s="53">
        <f t="shared" si="7"/>
        <v>3600</v>
      </c>
      <c r="E205" s="22" t="s">
        <v>38</v>
      </c>
      <c r="F205" s="22" t="s">
        <v>278</v>
      </c>
      <c r="G205" s="22" t="s">
        <v>278</v>
      </c>
      <c r="H205" s="25" t="s">
        <v>734</v>
      </c>
      <c r="I205" s="25">
        <v>20</v>
      </c>
      <c r="J205" s="25" t="s">
        <v>164</v>
      </c>
      <c r="K205" s="59">
        <v>180</v>
      </c>
      <c r="L205" s="79"/>
    </row>
    <row r="206" spans="1:17" s="80" customFormat="1" ht="27" customHeight="1" x14ac:dyDescent="0.25">
      <c r="A206" s="58">
        <v>21</v>
      </c>
      <c r="B206" s="54" t="s">
        <v>355</v>
      </c>
      <c r="C206" s="25" t="s">
        <v>259</v>
      </c>
      <c r="D206" s="53">
        <f t="shared" si="7"/>
        <v>3200</v>
      </c>
      <c r="E206" s="22" t="s">
        <v>38</v>
      </c>
      <c r="F206" s="22" t="s">
        <v>234</v>
      </c>
      <c r="G206" s="22" t="s">
        <v>234</v>
      </c>
      <c r="H206" s="25" t="s">
        <v>734</v>
      </c>
      <c r="I206" s="25">
        <v>20</v>
      </c>
      <c r="J206" s="25" t="s">
        <v>164</v>
      </c>
      <c r="K206" s="59">
        <v>160</v>
      </c>
      <c r="L206" s="79"/>
    </row>
    <row r="207" spans="1:17" s="80" customFormat="1" ht="27" customHeight="1" x14ac:dyDescent="0.25">
      <c r="A207" s="58">
        <v>22</v>
      </c>
      <c r="B207" s="54" t="s">
        <v>350</v>
      </c>
      <c r="C207" s="25" t="s">
        <v>256</v>
      </c>
      <c r="D207" s="53">
        <f t="shared" si="7"/>
        <v>250</v>
      </c>
      <c r="E207" s="22" t="s">
        <v>38</v>
      </c>
      <c r="F207" s="22" t="s">
        <v>234</v>
      </c>
      <c r="G207" s="22" t="s">
        <v>234</v>
      </c>
      <c r="H207" s="25" t="s">
        <v>734</v>
      </c>
      <c r="I207" s="25">
        <v>10</v>
      </c>
      <c r="J207" s="25" t="s">
        <v>164</v>
      </c>
      <c r="K207" s="59">
        <v>25</v>
      </c>
      <c r="L207" s="79"/>
    </row>
    <row r="208" spans="1:17" s="81" customFormat="1" ht="27" customHeight="1" x14ac:dyDescent="0.25">
      <c r="A208" s="58">
        <v>23</v>
      </c>
      <c r="B208" s="54" t="s">
        <v>364</v>
      </c>
      <c r="C208" s="25" t="s">
        <v>256</v>
      </c>
      <c r="D208" s="53">
        <f t="shared" si="7"/>
        <v>60</v>
      </c>
      <c r="E208" s="22" t="s">
        <v>38</v>
      </c>
      <c r="F208" s="22" t="s">
        <v>278</v>
      </c>
      <c r="G208" s="22" t="s">
        <v>278</v>
      </c>
      <c r="H208" s="25" t="s">
        <v>734</v>
      </c>
      <c r="I208" s="25">
        <v>2</v>
      </c>
      <c r="J208" s="25" t="s">
        <v>164</v>
      </c>
      <c r="K208" s="59">
        <v>30</v>
      </c>
      <c r="L208" s="79"/>
      <c r="M208" s="80"/>
      <c r="N208" s="80"/>
      <c r="O208" s="80"/>
      <c r="P208" s="80"/>
      <c r="Q208" s="80"/>
    </row>
    <row r="209" spans="1:17" s="80" customFormat="1" ht="27" customHeight="1" x14ac:dyDescent="0.25">
      <c r="A209" s="58">
        <v>24</v>
      </c>
      <c r="B209" s="54" t="s">
        <v>352</v>
      </c>
      <c r="C209" s="25" t="s">
        <v>257</v>
      </c>
      <c r="D209" s="53">
        <f t="shared" si="7"/>
        <v>2150</v>
      </c>
      <c r="E209" s="22" t="s">
        <v>38</v>
      </c>
      <c r="F209" s="22" t="s">
        <v>234</v>
      </c>
      <c r="G209" s="22" t="s">
        <v>234</v>
      </c>
      <c r="H209" s="25" t="s">
        <v>734</v>
      </c>
      <c r="I209" s="25">
        <v>10</v>
      </c>
      <c r="J209" s="25" t="s">
        <v>164</v>
      </c>
      <c r="K209" s="59">
        <v>215</v>
      </c>
      <c r="L209" s="79"/>
    </row>
    <row r="210" spans="1:17" s="80" customFormat="1" ht="27" customHeight="1" x14ac:dyDescent="0.25">
      <c r="A210" s="58">
        <v>25</v>
      </c>
      <c r="B210" s="54" t="s">
        <v>351</v>
      </c>
      <c r="C210" s="25" t="s">
        <v>256</v>
      </c>
      <c r="D210" s="53">
        <f t="shared" si="7"/>
        <v>190</v>
      </c>
      <c r="E210" s="22" t="s">
        <v>38</v>
      </c>
      <c r="F210" s="22" t="s">
        <v>234</v>
      </c>
      <c r="G210" s="22" t="s">
        <v>234</v>
      </c>
      <c r="H210" s="25" t="s">
        <v>734</v>
      </c>
      <c r="I210" s="25">
        <v>10</v>
      </c>
      <c r="J210" s="25" t="s">
        <v>164</v>
      </c>
      <c r="K210" s="59">
        <v>19</v>
      </c>
      <c r="L210" s="79"/>
    </row>
    <row r="211" spans="1:17" s="80" customFormat="1" ht="27" customHeight="1" x14ac:dyDescent="0.25">
      <c r="A211" s="58">
        <v>26</v>
      </c>
      <c r="B211" s="54" t="s">
        <v>365</v>
      </c>
      <c r="C211" s="25" t="s">
        <v>256</v>
      </c>
      <c r="D211" s="53">
        <f t="shared" si="7"/>
        <v>50</v>
      </c>
      <c r="E211" s="22" t="s">
        <v>38</v>
      </c>
      <c r="F211" s="22" t="s">
        <v>278</v>
      </c>
      <c r="G211" s="22" t="s">
        <v>278</v>
      </c>
      <c r="H211" s="25" t="s">
        <v>734</v>
      </c>
      <c r="I211" s="25">
        <v>2</v>
      </c>
      <c r="J211" s="25" t="s">
        <v>164</v>
      </c>
      <c r="K211" s="59">
        <v>25</v>
      </c>
      <c r="L211" s="79"/>
    </row>
    <row r="212" spans="1:17" s="80" customFormat="1" ht="27" customHeight="1" x14ac:dyDescent="0.25">
      <c r="A212" s="58">
        <v>27</v>
      </c>
      <c r="B212" s="54" t="s">
        <v>349</v>
      </c>
      <c r="C212" s="25" t="s">
        <v>255</v>
      </c>
      <c r="D212" s="53">
        <f t="shared" si="7"/>
        <v>190</v>
      </c>
      <c r="E212" s="22" t="s">
        <v>38</v>
      </c>
      <c r="F212" s="22" t="s">
        <v>234</v>
      </c>
      <c r="G212" s="22" t="s">
        <v>234</v>
      </c>
      <c r="H212" s="25" t="s">
        <v>734</v>
      </c>
      <c r="I212" s="25">
        <v>10</v>
      </c>
      <c r="J212" s="25" t="s">
        <v>164</v>
      </c>
      <c r="K212" s="59">
        <v>19</v>
      </c>
      <c r="L212" s="79"/>
    </row>
    <row r="213" spans="1:17" s="80" customFormat="1" ht="27" customHeight="1" x14ac:dyDescent="0.25">
      <c r="A213" s="58">
        <v>28</v>
      </c>
      <c r="B213" s="54" t="s">
        <v>363</v>
      </c>
      <c r="C213" s="25" t="s">
        <v>255</v>
      </c>
      <c r="D213" s="53">
        <f t="shared" si="7"/>
        <v>48</v>
      </c>
      <c r="E213" s="22" t="s">
        <v>38</v>
      </c>
      <c r="F213" s="22" t="s">
        <v>278</v>
      </c>
      <c r="G213" s="22" t="s">
        <v>278</v>
      </c>
      <c r="H213" s="25" t="s">
        <v>734</v>
      </c>
      <c r="I213" s="25">
        <v>2</v>
      </c>
      <c r="J213" s="25" t="s">
        <v>164</v>
      </c>
      <c r="K213" s="59">
        <v>24</v>
      </c>
      <c r="L213" s="79"/>
    </row>
    <row r="214" spans="1:17" s="80" customFormat="1" ht="27" customHeight="1" x14ac:dyDescent="0.25">
      <c r="A214" s="58">
        <v>29</v>
      </c>
      <c r="B214" s="54" t="s">
        <v>245</v>
      </c>
      <c r="C214" s="25" t="s">
        <v>264</v>
      </c>
      <c r="D214" s="53">
        <f t="shared" si="7"/>
        <v>15</v>
      </c>
      <c r="E214" s="22" t="s">
        <v>38</v>
      </c>
      <c r="F214" s="22" t="s">
        <v>278</v>
      </c>
      <c r="G214" s="22" t="s">
        <v>278</v>
      </c>
      <c r="H214" s="25" t="s">
        <v>734</v>
      </c>
      <c r="I214" s="25">
        <v>10</v>
      </c>
      <c r="J214" s="25" t="s">
        <v>164</v>
      </c>
      <c r="K214" s="59">
        <v>1.5</v>
      </c>
      <c r="L214" s="79"/>
    </row>
    <row r="215" spans="1:17" s="81" customFormat="1" ht="27" customHeight="1" x14ac:dyDescent="0.25">
      <c r="A215" s="58">
        <v>30</v>
      </c>
      <c r="B215" s="54" t="s">
        <v>354</v>
      </c>
      <c r="C215" s="25" t="s">
        <v>258</v>
      </c>
      <c r="D215" s="53">
        <f t="shared" si="7"/>
        <v>3000</v>
      </c>
      <c r="E215" s="22" t="s">
        <v>38</v>
      </c>
      <c r="F215" s="22" t="s">
        <v>234</v>
      </c>
      <c r="G215" s="22" t="s">
        <v>234</v>
      </c>
      <c r="H215" s="25" t="s">
        <v>734</v>
      </c>
      <c r="I215" s="25">
        <v>20</v>
      </c>
      <c r="J215" s="25" t="s">
        <v>164</v>
      </c>
      <c r="K215" s="59">
        <v>150</v>
      </c>
      <c r="L215" s="79"/>
      <c r="M215" s="80"/>
      <c r="N215" s="80"/>
      <c r="O215" s="80"/>
      <c r="P215" s="80"/>
      <c r="Q215" s="80"/>
    </row>
    <row r="216" spans="1:17" s="80" customFormat="1" ht="27" customHeight="1" x14ac:dyDescent="0.25">
      <c r="A216" s="58">
        <v>31</v>
      </c>
      <c r="B216" s="54" t="s">
        <v>353</v>
      </c>
      <c r="C216" s="25" t="s">
        <v>258</v>
      </c>
      <c r="D216" s="53">
        <f t="shared" si="7"/>
        <v>1800</v>
      </c>
      <c r="E216" s="22" t="s">
        <v>38</v>
      </c>
      <c r="F216" s="22" t="s">
        <v>234</v>
      </c>
      <c r="G216" s="22" t="s">
        <v>234</v>
      </c>
      <c r="H216" s="25" t="s">
        <v>734</v>
      </c>
      <c r="I216" s="25">
        <v>20</v>
      </c>
      <c r="J216" s="25" t="s">
        <v>164</v>
      </c>
      <c r="K216" s="59">
        <v>90</v>
      </c>
      <c r="L216" s="79"/>
    </row>
    <row r="217" spans="1:17" s="81" customFormat="1" ht="27" customHeight="1" x14ac:dyDescent="0.25">
      <c r="A217" s="58">
        <v>32</v>
      </c>
      <c r="B217" s="54" t="s">
        <v>366</v>
      </c>
      <c r="C217" s="25" t="s">
        <v>258</v>
      </c>
      <c r="D217" s="53">
        <f t="shared" si="7"/>
        <v>2700</v>
      </c>
      <c r="E217" s="22" t="s">
        <v>38</v>
      </c>
      <c r="F217" s="22" t="s">
        <v>278</v>
      </c>
      <c r="G217" s="22" t="s">
        <v>278</v>
      </c>
      <c r="H217" s="25" t="s">
        <v>734</v>
      </c>
      <c r="I217" s="25">
        <v>20</v>
      </c>
      <c r="J217" s="25" t="s">
        <v>164</v>
      </c>
      <c r="K217" s="59">
        <v>135</v>
      </c>
      <c r="L217" s="79"/>
      <c r="M217" s="80"/>
      <c r="N217" s="80"/>
      <c r="O217" s="80"/>
      <c r="P217" s="80"/>
      <c r="Q217" s="80"/>
    </row>
    <row r="218" spans="1:17" s="80" customFormat="1" ht="27" customHeight="1" x14ac:dyDescent="0.25">
      <c r="A218" s="58">
        <v>33</v>
      </c>
      <c r="B218" s="54" t="s">
        <v>367</v>
      </c>
      <c r="C218" s="25" t="s">
        <v>258</v>
      </c>
      <c r="D218" s="53">
        <f t="shared" si="7"/>
        <v>560</v>
      </c>
      <c r="E218" s="22" t="s">
        <v>38</v>
      </c>
      <c r="F218" s="22" t="s">
        <v>278</v>
      </c>
      <c r="G218" s="22" t="s">
        <v>278</v>
      </c>
      <c r="H218" s="25" t="s">
        <v>734</v>
      </c>
      <c r="I218" s="25">
        <v>4</v>
      </c>
      <c r="J218" s="25" t="s">
        <v>164</v>
      </c>
      <c r="K218" s="59">
        <v>140</v>
      </c>
      <c r="L218" s="79"/>
    </row>
    <row r="219" spans="1:17" s="81" customFormat="1" ht="27" customHeight="1" x14ac:dyDescent="0.25">
      <c r="A219" s="58">
        <v>34</v>
      </c>
      <c r="B219" s="54" t="s">
        <v>249</v>
      </c>
      <c r="C219" s="25" t="s">
        <v>272</v>
      </c>
      <c r="D219" s="53">
        <f t="shared" si="7"/>
        <v>600</v>
      </c>
      <c r="E219" s="22" t="s">
        <v>38</v>
      </c>
      <c r="F219" s="22" t="s">
        <v>278</v>
      </c>
      <c r="G219" s="22" t="s">
        <v>278</v>
      </c>
      <c r="H219" s="25" t="s">
        <v>734</v>
      </c>
      <c r="I219" s="25">
        <v>2</v>
      </c>
      <c r="J219" s="25" t="s">
        <v>164</v>
      </c>
      <c r="K219" s="59">
        <v>300</v>
      </c>
      <c r="L219" s="79"/>
      <c r="M219" s="80"/>
      <c r="N219" s="80"/>
      <c r="O219" s="80"/>
      <c r="P219" s="80"/>
      <c r="Q219" s="80"/>
    </row>
    <row r="220" spans="1:17" s="80" customFormat="1" ht="27" customHeight="1" x14ac:dyDescent="0.25">
      <c r="A220" s="58">
        <v>35</v>
      </c>
      <c r="B220" s="54" t="s">
        <v>370</v>
      </c>
      <c r="C220" s="25" t="s">
        <v>266</v>
      </c>
      <c r="D220" s="53">
        <f t="shared" si="7"/>
        <v>8750</v>
      </c>
      <c r="E220" s="22" t="s">
        <v>38</v>
      </c>
      <c r="F220" s="22" t="s">
        <v>278</v>
      </c>
      <c r="G220" s="22" t="s">
        <v>278</v>
      </c>
      <c r="H220" s="25" t="s">
        <v>734</v>
      </c>
      <c r="I220" s="25">
        <v>25</v>
      </c>
      <c r="J220" s="25" t="s">
        <v>164</v>
      </c>
      <c r="K220" s="59">
        <v>350</v>
      </c>
      <c r="L220" s="79"/>
    </row>
    <row r="221" spans="1:17" s="81" customFormat="1" ht="27" customHeight="1" x14ac:dyDescent="0.25">
      <c r="A221" s="58">
        <v>36</v>
      </c>
      <c r="B221" s="54" t="s">
        <v>369</v>
      </c>
      <c r="C221" s="25" t="s">
        <v>266</v>
      </c>
      <c r="D221" s="53">
        <f t="shared" si="7"/>
        <v>2200</v>
      </c>
      <c r="E221" s="22" t="s">
        <v>38</v>
      </c>
      <c r="F221" s="22" t="s">
        <v>278</v>
      </c>
      <c r="G221" s="22" t="s">
        <v>278</v>
      </c>
      <c r="H221" s="25" t="s">
        <v>734</v>
      </c>
      <c r="I221" s="25">
        <v>10</v>
      </c>
      <c r="J221" s="25" t="s">
        <v>164</v>
      </c>
      <c r="K221" s="59">
        <v>220</v>
      </c>
      <c r="L221" s="79"/>
      <c r="M221" s="80"/>
      <c r="N221" s="80"/>
      <c r="O221" s="80"/>
      <c r="P221" s="80"/>
      <c r="Q221" s="80"/>
    </row>
    <row r="222" spans="1:17" s="97" customFormat="1" ht="27" customHeight="1" x14ac:dyDescent="0.25">
      <c r="A222" s="65"/>
      <c r="B222" s="118" t="s">
        <v>381</v>
      </c>
      <c r="C222" s="119"/>
      <c r="D222" s="66">
        <f>SUM(D186:D221)</f>
        <v>164588</v>
      </c>
      <c r="E222" s="120" t="s">
        <v>382</v>
      </c>
      <c r="F222" s="121"/>
      <c r="G222" s="122"/>
      <c r="H222" s="94">
        <f>D222*1.21</f>
        <v>199151.47999999998</v>
      </c>
      <c r="I222" s="91"/>
      <c r="J222" s="91"/>
      <c r="K222" s="95"/>
      <c r="L222" s="96"/>
    </row>
    <row r="223" spans="1:17" s="80" customFormat="1" ht="27" customHeight="1" x14ac:dyDescent="0.25">
      <c r="A223" s="58">
        <v>1</v>
      </c>
      <c r="B223" s="54" t="s">
        <v>615</v>
      </c>
      <c r="C223" s="25" t="s">
        <v>405</v>
      </c>
      <c r="D223" s="53">
        <f t="shared" ref="D223:D229" si="8">I223*K223</f>
        <v>6060</v>
      </c>
      <c r="E223" s="22" t="s">
        <v>42</v>
      </c>
      <c r="F223" s="22" t="s">
        <v>232</v>
      </c>
      <c r="G223" s="22" t="s">
        <v>232</v>
      </c>
      <c r="H223" s="25" t="s">
        <v>607</v>
      </c>
      <c r="I223" s="25">
        <v>12</v>
      </c>
      <c r="J223" s="25" t="s">
        <v>404</v>
      </c>
      <c r="K223" s="59">
        <v>505</v>
      </c>
      <c r="L223" s="79"/>
    </row>
    <row r="224" spans="1:17" s="80" customFormat="1" ht="27" customHeight="1" x14ac:dyDescent="0.25">
      <c r="A224" s="58">
        <v>2</v>
      </c>
      <c r="B224" s="54" t="s">
        <v>554</v>
      </c>
      <c r="C224" s="25" t="s">
        <v>555</v>
      </c>
      <c r="D224" s="53">
        <f t="shared" si="8"/>
        <v>600</v>
      </c>
      <c r="E224" s="22" t="s">
        <v>42</v>
      </c>
      <c r="F224" s="22" t="s">
        <v>232</v>
      </c>
      <c r="G224" s="22" t="s">
        <v>232</v>
      </c>
      <c r="H224" s="25" t="s">
        <v>433</v>
      </c>
      <c r="I224" s="25">
        <v>12</v>
      </c>
      <c r="J224" s="25" t="s">
        <v>404</v>
      </c>
      <c r="K224" s="59">
        <v>50</v>
      </c>
      <c r="L224" s="79"/>
    </row>
    <row r="225" spans="1:17" s="80" customFormat="1" ht="27" customHeight="1" x14ac:dyDescent="0.25">
      <c r="A225" s="58">
        <v>3</v>
      </c>
      <c r="B225" s="54" t="s">
        <v>554</v>
      </c>
      <c r="C225" s="25" t="s">
        <v>405</v>
      </c>
      <c r="D225" s="53">
        <f t="shared" si="8"/>
        <v>35520</v>
      </c>
      <c r="E225" s="22" t="s">
        <v>42</v>
      </c>
      <c r="F225" s="22" t="s">
        <v>232</v>
      </c>
      <c r="G225" s="22" t="s">
        <v>232</v>
      </c>
      <c r="H225" s="25" t="s">
        <v>607</v>
      </c>
      <c r="I225" s="25">
        <v>12</v>
      </c>
      <c r="J225" s="25" t="s">
        <v>404</v>
      </c>
      <c r="K225" s="59">
        <v>2960</v>
      </c>
      <c r="L225" s="79"/>
    </row>
    <row r="226" spans="1:17" s="80" customFormat="1" ht="27" customHeight="1" x14ac:dyDescent="0.25">
      <c r="A226" s="58">
        <v>4</v>
      </c>
      <c r="B226" s="54" t="s">
        <v>614</v>
      </c>
      <c r="C226" s="25" t="s">
        <v>405</v>
      </c>
      <c r="D226" s="53">
        <f t="shared" si="8"/>
        <v>50304</v>
      </c>
      <c r="E226" s="22" t="s">
        <v>42</v>
      </c>
      <c r="F226" s="22" t="s">
        <v>232</v>
      </c>
      <c r="G226" s="22" t="s">
        <v>232</v>
      </c>
      <c r="H226" s="25" t="s">
        <v>607</v>
      </c>
      <c r="I226" s="25">
        <v>12</v>
      </c>
      <c r="J226" s="25" t="s">
        <v>404</v>
      </c>
      <c r="K226" s="59">
        <v>4192</v>
      </c>
      <c r="L226" s="79"/>
    </row>
    <row r="227" spans="1:17" s="80" customFormat="1" ht="27" customHeight="1" x14ac:dyDescent="0.25">
      <c r="A227" s="58">
        <v>5</v>
      </c>
      <c r="B227" s="54" t="s">
        <v>556</v>
      </c>
      <c r="C227" s="25" t="s">
        <v>405</v>
      </c>
      <c r="D227" s="53">
        <f t="shared" si="8"/>
        <v>1200</v>
      </c>
      <c r="E227" s="22" t="s">
        <v>42</v>
      </c>
      <c r="F227" s="22" t="s">
        <v>232</v>
      </c>
      <c r="G227" s="22" t="s">
        <v>232</v>
      </c>
      <c r="H227" s="25" t="s">
        <v>433</v>
      </c>
      <c r="I227" s="25">
        <v>12</v>
      </c>
      <c r="J227" s="25" t="s">
        <v>404</v>
      </c>
      <c r="K227" s="59">
        <v>100</v>
      </c>
      <c r="L227" s="79"/>
    </row>
    <row r="228" spans="1:17" s="80" customFormat="1" ht="27" customHeight="1" x14ac:dyDescent="0.25">
      <c r="A228" s="58">
        <v>6</v>
      </c>
      <c r="B228" s="54" t="s">
        <v>402</v>
      </c>
      <c r="C228" s="25" t="s">
        <v>403</v>
      </c>
      <c r="D228" s="53">
        <f t="shared" si="8"/>
        <v>97200</v>
      </c>
      <c r="E228" s="22" t="s">
        <v>42</v>
      </c>
      <c r="F228" s="22" t="s">
        <v>232</v>
      </c>
      <c r="G228" s="22" t="s">
        <v>232</v>
      </c>
      <c r="H228" s="25" t="s">
        <v>383</v>
      </c>
      <c r="I228" s="25">
        <v>12</v>
      </c>
      <c r="J228" s="25" t="s">
        <v>404</v>
      </c>
      <c r="K228" s="59">
        <v>8100</v>
      </c>
      <c r="L228" s="79"/>
    </row>
    <row r="229" spans="1:17" s="80" customFormat="1" ht="27" customHeight="1" x14ac:dyDescent="0.25">
      <c r="A229" s="58">
        <v>7</v>
      </c>
      <c r="B229" s="54" t="s">
        <v>616</v>
      </c>
      <c r="C229" s="25" t="s">
        <v>405</v>
      </c>
      <c r="D229" s="53">
        <f t="shared" si="8"/>
        <v>390</v>
      </c>
      <c r="E229" s="22" t="s">
        <v>42</v>
      </c>
      <c r="F229" s="22" t="s">
        <v>232</v>
      </c>
      <c r="G229" s="22" t="s">
        <v>232</v>
      </c>
      <c r="H229" s="25" t="s">
        <v>607</v>
      </c>
      <c r="I229" s="25">
        <v>12</v>
      </c>
      <c r="J229" s="25" t="s">
        <v>404</v>
      </c>
      <c r="K229" s="59">
        <v>32.5</v>
      </c>
      <c r="L229" s="79"/>
    </row>
    <row r="230" spans="1:17" s="97" customFormat="1" ht="27" customHeight="1" x14ac:dyDescent="0.25">
      <c r="A230" s="65"/>
      <c r="B230" s="118" t="s">
        <v>381</v>
      </c>
      <c r="C230" s="119"/>
      <c r="D230" s="66">
        <f>SUM(D223:D229)</f>
        <v>191274</v>
      </c>
      <c r="E230" s="120" t="s">
        <v>382</v>
      </c>
      <c r="F230" s="121"/>
      <c r="G230" s="122"/>
      <c r="H230" s="94">
        <f>D230*1.21</f>
        <v>231441.53999999998</v>
      </c>
      <c r="I230" s="91"/>
      <c r="J230" s="91"/>
      <c r="K230" s="95"/>
      <c r="L230" s="96"/>
    </row>
    <row r="231" spans="1:17" s="81" customFormat="1" ht="27" customHeight="1" x14ac:dyDescent="0.25">
      <c r="A231" s="58">
        <v>1</v>
      </c>
      <c r="B231" s="54" t="s">
        <v>161</v>
      </c>
      <c r="C231" s="25" t="s">
        <v>68</v>
      </c>
      <c r="D231" s="53">
        <f t="shared" ref="D231:D251" si="9">I231*K231</f>
        <v>300</v>
      </c>
      <c r="E231" s="22" t="s">
        <v>37</v>
      </c>
      <c r="F231" s="22" t="s">
        <v>231</v>
      </c>
      <c r="G231" s="22" t="s">
        <v>231</v>
      </c>
      <c r="H231" s="25" t="s">
        <v>730</v>
      </c>
      <c r="I231" s="52">
        <v>15</v>
      </c>
      <c r="J231" s="25" t="s">
        <v>150</v>
      </c>
      <c r="K231" s="60">
        <v>20</v>
      </c>
      <c r="L231" s="79"/>
      <c r="M231" s="80"/>
      <c r="N231" s="80"/>
      <c r="O231" s="80"/>
      <c r="P231" s="80"/>
      <c r="Q231" s="80"/>
    </row>
    <row r="232" spans="1:17" s="81" customFormat="1" ht="27" customHeight="1" x14ac:dyDescent="0.25">
      <c r="A232" s="58">
        <v>2</v>
      </c>
      <c r="B232" s="54" t="s">
        <v>588</v>
      </c>
      <c r="C232" s="25" t="s">
        <v>68</v>
      </c>
      <c r="D232" s="53">
        <f t="shared" si="9"/>
        <v>2000</v>
      </c>
      <c r="E232" s="22" t="s">
        <v>37</v>
      </c>
      <c r="F232" s="22" t="s">
        <v>231</v>
      </c>
      <c r="G232" s="22" t="s">
        <v>231</v>
      </c>
      <c r="H232" s="25" t="s">
        <v>589</v>
      </c>
      <c r="I232" s="52">
        <v>20</v>
      </c>
      <c r="J232" s="25" t="s">
        <v>150</v>
      </c>
      <c r="K232" s="60">
        <v>100</v>
      </c>
      <c r="L232" s="79"/>
      <c r="M232" s="80"/>
      <c r="N232" s="80"/>
      <c r="O232" s="80"/>
      <c r="P232" s="80"/>
      <c r="Q232" s="80"/>
    </row>
    <row r="233" spans="1:17" s="80" customFormat="1" ht="27" customHeight="1" x14ac:dyDescent="0.25">
      <c r="A233" s="58">
        <v>3</v>
      </c>
      <c r="B233" s="54" t="s">
        <v>461</v>
      </c>
      <c r="C233" s="25" t="s">
        <v>68</v>
      </c>
      <c r="D233" s="53">
        <f t="shared" si="9"/>
        <v>500</v>
      </c>
      <c r="E233" s="22" t="s">
        <v>37</v>
      </c>
      <c r="F233" s="22" t="s">
        <v>234</v>
      </c>
      <c r="G233" s="22" t="s">
        <v>234</v>
      </c>
      <c r="H233" s="25" t="s">
        <v>433</v>
      </c>
      <c r="I233" s="51">
        <v>5</v>
      </c>
      <c r="J233" s="25" t="s">
        <v>150</v>
      </c>
      <c r="K233" s="60">
        <v>100</v>
      </c>
      <c r="L233" s="79"/>
    </row>
    <row r="234" spans="1:17" s="80" customFormat="1" ht="27" customHeight="1" x14ac:dyDescent="0.25">
      <c r="A234" s="58">
        <v>4</v>
      </c>
      <c r="B234" s="54" t="s">
        <v>462</v>
      </c>
      <c r="C234" s="25" t="s">
        <v>68</v>
      </c>
      <c r="D234" s="53">
        <f t="shared" si="9"/>
        <v>5000</v>
      </c>
      <c r="E234" s="22" t="s">
        <v>37</v>
      </c>
      <c r="F234" s="22" t="s">
        <v>234</v>
      </c>
      <c r="G234" s="22" t="s">
        <v>234</v>
      </c>
      <c r="H234" s="25" t="s">
        <v>433</v>
      </c>
      <c r="I234" s="51">
        <v>10</v>
      </c>
      <c r="J234" s="25" t="s">
        <v>150</v>
      </c>
      <c r="K234" s="60">
        <v>500</v>
      </c>
      <c r="L234" s="79"/>
    </row>
    <row r="235" spans="1:17" s="80" customFormat="1" ht="27" customHeight="1" x14ac:dyDescent="0.25">
      <c r="A235" s="58">
        <v>5</v>
      </c>
      <c r="B235" s="54" t="s">
        <v>463</v>
      </c>
      <c r="C235" s="25" t="s">
        <v>68</v>
      </c>
      <c r="D235" s="53">
        <f t="shared" si="9"/>
        <v>500</v>
      </c>
      <c r="E235" s="22" t="s">
        <v>37</v>
      </c>
      <c r="F235" s="22" t="s">
        <v>234</v>
      </c>
      <c r="G235" s="22" t="s">
        <v>234</v>
      </c>
      <c r="H235" s="25" t="s">
        <v>433</v>
      </c>
      <c r="I235" s="51">
        <v>5</v>
      </c>
      <c r="J235" s="25" t="s">
        <v>150</v>
      </c>
      <c r="K235" s="60">
        <v>100</v>
      </c>
      <c r="L235" s="79"/>
    </row>
    <row r="236" spans="1:17" s="80" customFormat="1" ht="27" customHeight="1" x14ac:dyDescent="0.25">
      <c r="A236" s="58">
        <v>6</v>
      </c>
      <c r="B236" s="54" t="s">
        <v>407</v>
      </c>
      <c r="C236" s="25" t="s">
        <v>68</v>
      </c>
      <c r="D236" s="53">
        <f t="shared" si="9"/>
        <v>71499.999949999998</v>
      </c>
      <c r="E236" s="22" t="s">
        <v>37</v>
      </c>
      <c r="F236" s="22" t="s">
        <v>231</v>
      </c>
      <c r="G236" s="22" t="s">
        <v>231</v>
      </c>
      <c r="H236" s="25" t="s">
        <v>607</v>
      </c>
      <c r="I236" s="25">
        <v>1150</v>
      </c>
      <c r="J236" s="25" t="s">
        <v>406</v>
      </c>
      <c r="K236" s="60">
        <v>62.173912999999999</v>
      </c>
      <c r="L236" s="79"/>
    </row>
    <row r="237" spans="1:17" s="80" customFormat="1" ht="27" customHeight="1" x14ac:dyDescent="0.25">
      <c r="A237" s="58">
        <v>7</v>
      </c>
      <c r="B237" s="54" t="s">
        <v>332</v>
      </c>
      <c r="C237" s="25" t="s">
        <v>103</v>
      </c>
      <c r="D237" s="53">
        <f t="shared" si="9"/>
        <v>2100</v>
      </c>
      <c r="E237" s="22" t="s">
        <v>37</v>
      </c>
      <c r="F237" s="22" t="s">
        <v>231</v>
      </c>
      <c r="G237" s="22" t="s">
        <v>231</v>
      </c>
      <c r="H237" s="25" t="s">
        <v>574</v>
      </c>
      <c r="I237" s="25">
        <v>300</v>
      </c>
      <c r="J237" s="25" t="s">
        <v>150</v>
      </c>
      <c r="K237" s="60">
        <v>7</v>
      </c>
      <c r="L237" s="79"/>
    </row>
    <row r="238" spans="1:17" s="81" customFormat="1" ht="27" customHeight="1" x14ac:dyDescent="0.25">
      <c r="A238" s="58">
        <v>8</v>
      </c>
      <c r="B238" s="54" t="s">
        <v>726</v>
      </c>
      <c r="C238" s="25" t="s">
        <v>87</v>
      </c>
      <c r="D238" s="53">
        <f t="shared" si="9"/>
        <v>1000</v>
      </c>
      <c r="E238" s="22" t="s">
        <v>37</v>
      </c>
      <c r="F238" s="22" t="s">
        <v>231</v>
      </c>
      <c r="G238" s="22" t="s">
        <v>231</v>
      </c>
      <c r="H238" s="25" t="s">
        <v>705</v>
      </c>
      <c r="I238" s="25">
        <v>10</v>
      </c>
      <c r="J238" s="25" t="s">
        <v>164</v>
      </c>
      <c r="K238" s="60">
        <v>100</v>
      </c>
      <c r="L238" s="79"/>
      <c r="M238" s="80"/>
      <c r="N238" s="80"/>
      <c r="O238" s="80"/>
      <c r="P238" s="80"/>
      <c r="Q238" s="80"/>
    </row>
    <row r="239" spans="1:17" s="80" customFormat="1" ht="27" customHeight="1" x14ac:dyDescent="0.25">
      <c r="A239" s="58">
        <v>9</v>
      </c>
      <c r="B239" s="54" t="s">
        <v>305</v>
      </c>
      <c r="C239" s="25" t="s">
        <v>64</v>
      </c>
      <c r="D239" s="53">
        <f t="shared" si="9"/>
        <v>20</v>
      </c>
      <c r="E239" s="22" t="s">
        <v>37</v>
      </c>
      <c r="F239" s="22" t="s">
        <v>231</v>
      </c>
      <c r="G239" s="22" t="s">
        <v>231</v>
      </c>
      <c r="H239" s="25" t="s">
        <v>573</v>
      </c>
      <c r="I239" s="52">
        <v>10</v>
      </c>
      <c r="J239" s="25" t="s">
        <v>150</v>
      </c>
      <c r="K239" s="60">
        <v>2</v>
      </c>
      <c r="L239" s="79"/>
    </row>
    <row r="240" spans="1:17" s="80" customFormat="1" ht="27" customHeight="1" x14ac:dyDescent="0.25">
      <c r="A240" s="58">
        <v>10</v>
      </c>
      <c r="B240" s="54" t="s">
        <v>720</v>
      </c>
      <c r="C240" s="25" t="s">
        <v>64</v>
      </c>
      <c r="D240" s="53">
        <f t="shared" si="9"/>
        <v>104</v>
      </c>
      <c r="E240" s="22" t="s">
        <v>37</v>
      </c>
      <c r="F240" s="22" t="s">
        <v>231</v>
      </c>
      <c r="G240" s="22" t="s">
        <v>231</v>
      </c>
      <c r="H240" s="25" t="s">
        <v>705</v>
      </c>
      <c r="I240" s="25">
        <v>100</v>
      </c>
      <c r="J240" s="25" t="s">
        <v>164</v>
      </c>
      <c r="K240" s="60">
        <v>1.04</v>
      </c>
      <c r="L240" s="79"/>
    </row>
    <row r="241" spans="1:17" s="80" customFormat="1" ht="27" customHeight="1" x14ac:dyDescent="0.25">
      <c r="A241" s="58">
        <v>11</v>
      </c>
      <c r="B241" s="54" t="s">
        <v>721</v>
      </c>
      <c r="C241" s="25" t="s">
        <v>64</v>
      </c>
      <c r="D241" s="53">
        <f t="shared" si="9"/>
        <v>280</v>
      </c>
      <c r="E241" s="22" t="s">
        <v>37</v>
      </c>
      <c r="F241" s="22" t="s">
        <v>231</v>
      </c>
      <c r="G241" s="22" t="s">
        <v>231</v>
      </c>
      <c r="H241" s="25" t="s">
        <v>705</v>
      </c>
      <c r="I241" s="25">
        <v>200</v>
      </c>
      <c r="J241" s="25" t="s">
        <v>164</v>
      </c>
      <c r="K241" s="60">
        <v>1.4</v>
      </c>
      <c r="L241" s="79"/>
    </row>
    <row r="242" spans="1:17" s="80" customFormat="1" ht="27" customHeight="1" x14ac:dyDescent="0.25">
      <c r="A242" s="58">
        <v>12</v>
      </c>
      <c r="B242" s="54" t="s">
        <v>451</v>
      </c>
      <c r="C242" s="25" t="s">
        <v>452</v>
      </c>
      <c r="D242" s="53">
        <f t="shared" si="9"/>
        <v>1000</v>
      </c>
      <c r="E242" s="22" t="s">
        <v>37</v>
      </c>
      <c r="F242" s="22" t="s">
        <v>234</v>
      </c>
      <c r="G242" s="22" t="s">
        <v>234</v>
      </c>
      <c r="H242" s="25" t="s">
        <v>433</v>
      </c>
      <c r="I242" s="51">
        <v>1000</v>
      </c>
      <c r="J242" s="25" t="s">
        <v>150</v>
      </c>
      <c r="K242" s="60">
        <v>1</v>
      </c>
      <c r="L242" s="79"/>
    </row>
    <row r="243" spans="1:17" s="80" customFormat="1" ht="27" customHeight="1" x14ac:dyDescent="0.25">
      <c r="A243" s="58">
        <v>13</v>
      </c>
      <c r="B243" s="54" t="s">
        <v>466</v>
      </c>
      <c r="C243" s="25" t="s">
        <v>467</v>
      </c>
      <c r="D243" s="53">
        <f t="shared" si="9"/>
        <v>600</v>
      </c>
      <c r="E243" s="22" t="s">
        <v>37</v>
      </c>
      <c r="F243" s="22" t="s">
        <v>234</v>
      </c>
      <c r="G243" s="22" t="s">
        <v>234</v>
      </c>
      <c r="H243" s="25" t="s">
        <v>433</v>
      </c>
      <c r="I243" s="51">
        <v>1200</v>
      </c>
      <c r="J243" s="25" t="s">
        <v>150</v>
      </c>
      <c r="K243" s="60">
        <v>0.5</v>
      </c>
      <c r="L243" s="79"/>
    </row>
    <row r="244" spans="1:17" s="80" customFormat="1" ht="27" customHeight="1" x14ac:dyDescent="0.25">
      <c r="A244" s="58">
        <v>14</v>
      </c>
      <c r="B244" s="54" t="s">
        <v>713</v>
      </c>
      <c r="C244" s="25" t="s">
        <v>109</v>
      </c>
      <c r="D244" s="53">
        <f t="shared" si="9"/>
        <v>2480</v>
      </c>
      <c r="E244" s="22" t="s">
        <v>37</v>
      </c>
      <c r="F244" s="22" t="s">
        <v>231</v>
      </c>
      <c r="G244" s="22" t="s">
        <v>231</v>
      </c>
      <c r="H244" s="25" t="s">
        <v>705</v>
      </c>
      <c r="I244" s="25">
        <v>80</v>
      </c>
      <c r="J244" s="25" t="s">
        <v>222</v>
      </c>
      <c r="K244" s="60">
        <v>31</v>
      </c>
      <c r="L244" s="79"/>
    </row>
    <row r="245" spans="1:17" s="81" customFormat="1" ht="27" customHeight="1" x14ac:dyDescent="0.25">
      <c r="A245" s="58">
        <v>15</v>
      </c>
      <c r="B245" s="54" t="s">
        <v>330</v>
      </c>
      <c r="C245" s="25" t="s">
        <v>109</v>
      </c>
      <c r="D245" s="53">
        <f t="shared" si="9"/>
        <v>150</v>
      </c>
      <c r="E245" s="22" t="s">
        <v>37</v>
      </c>
      <c r="F245" s="22" t="s">
        <v>231</v>
      </c>
      <c r="G245" s="22" t="s">
        <v>231</v>
      </c>
      <c r="H245" s="25" t="s">
        <v>574</v>
      </c>
      <c r="I245" s="25">
        <v>4</v>
      </c>
      <c r="J245" s="25" t="s">
        <v>181</v>
      </c>
      <c r="K245" s="60">
        <v>37.5</v>
      </c>
      <c r="L245" s="79"/>
      <c r="M245" s="80"/>
      <c r="N245" s="80"/>
      <c r="O245" s="80"/>
      <c r="P245" s="80"/>
      <c r="Q245" s="80"/>
    </row>
    <row r="246" spans="1:17" s="80" customFormat="1" ht="27" customHeight="1" x14ac:dyDescent="0.25">
      <c r="A246" s="58">
        <v>16</v>
      </c>
      <c r="B246" s="54" t="s">
        <v>331</v>
      </c>
      <c r="C246" s="25" t="s">
        <v>109</v>
      </c>
      <c r="D246" s="53">
        <f t="shared" si="9"/>
        <v>350</v>
      </c>
      <c r="E246" s="22" t="s">
        <v>37</v>
      </c>
      <c r="F246" s="22" t="s">
        <v>231</v>
      </c>
      <c r="G246" s="22" t="s">
        <v>231</v>
      </c>
      <c r="H246" s="25" t="s">
        <v>574</v>
      </c>
      <c r="I246" s="25">
        <v>10</v>
      </c>
      <c r="J246" s="25" t="s">
        <v>181</v>
      </c>
      <c r="K246" s="60">
        <v>35</v>
      </c>
      <c r="L246" s="79"/>
    </row>
    <row r="247" spans="1:17" s="80" customFormat="1" ht="27" customHeight="1" x14ac:dyDescent="0.25">
      <c r="A247" s="58">
        <v>17</v>
      </c>
      <c r="B247" s="54" t="s">
        <v>752</v>
      </c>
      <c r="C247" s="25" t="s">
        <v>753</v>
      </c>
      <c r="D247" s="53">
        <f t="shared" si="9"/>
        <v>54000</v>
      </c>
      <c r="E247" s="22" t="s">
        <v>37</v>
      </c>
      <c r="F247" s="22" t="s">
        <v>231</v>
      </c>
      <c r="G247" s="22" t="s">
        <v>231</v>
      </c>
      <c r="H247" s="25" t="s">
        <v>734</v>
      </c>
      <c r="I247" s="25">
        <v>750</v>
      </c>
      <c r="J247" s="25" t="s">
        <v>181</v>
      </c>
      <c r="K247" s="60">
        <v>72</v>
      </c>
      <c r="L247" s="79"/>
    </row>
    <row r="248" spans="1:17" s="80" customFormat="1" ht="27" customHeight="1" x14ac:dyDescent="0.25">
      <c r="A248" s="58">
        <v>18</v>
      </c>
      <c r="B248" s="54" t="s">
        <v>505</v>
      </c>
      <c r="C248" s="25" t="s">
        <v>227</v>
      </c>
      <c r="D248" s="53">
        <f t="shared" si="9"/>
        <v>1260</v>
      </c>
      <c r="E248" s="22" t="s">
        <v>37</v>
      </c>
      <c r="F248" s="22" t="s">
        <v>231</v>
      </c>
      <c r="G248" s="22" t="s">
        <v>231</v>
      </c>
      <c r="H248" s="25" t="s">
        <v>705</v>
      </c>
      <c r="I248" s="25">
        <v>20</v>
      </c>
      <c r="J248" s="25" t="s">
        <v>221</v>
      </c>
      <c r="K248" s="60">
        <v>63</v>
      </c>
      <c r="L248" s="79"/>
    </row>
    <row r="249" spans="1:17" s="80" customFormat="1" ht="27" customHeight="1" x14ac:dyDescent="0.25">
      <c r="A249" s="58">
        <v>19</v>
      </c>
      <c r="B249" s="54" t="s">
        <v>209</v>
      </c>
      <c r="C249" s="25" t="s">
        <v>538</v>
      </c>
      <c r="D249" s="53">
        <f t="shared" si="9"/>
        <v>1000</v>
      </c>
      <c r="E249" s="22" t="s">
        <v>37</v>
      </c>
      <c r="F249" s="22" t="s">
        <v>238</v>
      </c>
      <c r="G249" s="22" t="s">
        <v>238</v>
      </c>
      <c r="H249" s="25" t="s">
        <v>433</v>
      </c>
      <c r="I249" s="25">
        <v>1</v>
      </c>
      <c r="J249" s="25" t="s">
        <v>150</v>
      </c>
      <c r="K249" s="59">
        <v>1000</v>
      </c>
      <c r="L249" s="79"/>
    </row>
    <row r="250" spans="1:17" s="80" customFormat="1" ht="27" customHeight="1" x14ac:dyDescent="0.25">
      <c r="A250" s="58">
        <v>20</v>
      </c>
      <c r="B250" s="54" t="s">
        <v>724</v>
      </c>
      <c r="C250" s="25" t="s">
        <v>725</v>
      </c>
      <c r="D250" s="53">
        <f t="shared" si="9"/>
        <v>260</v>
      </c>
      <c r="E250" s="22" t="s">
        <v>37</v>
      </c>
      <c r="F250" s="22" t="s">
        <v>231</v>
      </c>
      <c r="G250" s="22" t="s">
        <v>231</v>
      </c>
      <c r="H250" s="25" t="s">
        <v>705</v>
      </c>
      <c r="I250" s="25">
        <v>10</v>
      </c>
      <c r="J250" s="25" t="s">
        <v>221</v>
      </c>
      <c r="K250" s="60">
        <v>26</v>
      </c>
      <c r="L250" s="79"/>
    </row>
    <row r="251" spans="1:17" s="80" customFormat="1" ht="27" customHeight="1" x14ac:dyDescent="0.25">
      <c r="A251" s="58">
        <v>21</v>
      </c>
      <c r="B251" s="54" t="s">
        <v>333</v>
      </c>
      <c r="C251" s="25" t="s">
        <v>71</v>
      </c>
      <c r="D251" s="53">
        <f t="shared" si="9"/>
        <v>100</v>
      </c>
      <c r="E251" s="22" t="s">
        <v>37</v>
      </c>
      <c r="F251" s="22" t="s">
        <v>231</v>
      </c>
      <c r="G251" s="22" t="s">
        <v>231</v>
      </c>
      <c r="H251" s="25" t="s">
        <v>574</v>
      </c>
      <c r="I251" s="25">
        <v>10</v>
      </c>
      <c r="J251" s="25" t="s">
        <v>150</v>
      </c>
      <c r="K251" s="60">
        <v>10</v>
      </c>
      <c r="L251" s="79"/>
    </row>
    <row r="252" spans="1:17" s="97" customFormat="1" ht="27" customHeight="1" x14ac:dyDescent="0.25">
      <c r="A252" s="65"/>
      <c r="B252" s="118" t="s">
        <v>381</v>
      </c>
      <c r="C252" s="119"/>
      <c r="D252" s="66">
        <f>SUM(D231:D251)</f>
        <v>144503.99995</v>
      </c>
      <c r="E252" s="120" t="s">
        <v>382</v>
      </c>
      <c r="F252" s="121"/>
      <c r="G252" s="122"/>
      <c r="H252" s="94">
        <f>D252*1.21</f>
        <v>174849.8399395</v>
      </c>
      <c r="I252" s="100"/>
      <c r="J252" s="100"/>
      <c r="K252" s="95"/>
      <c r="L252" s="96"/>
    </row>
    <row r="253" spans="1:17" s="80" customFormat="1" ht="27" customHeight="1" x14ac:dyDescent="0.25">
      <c r="A253" s="58">
        <v>1</v>
      </c>
      <c r="B253" s="54" t="s">
        <v>312</v>
      </c>
      <c r="C253" s="25" t="s">
        <v>102</v>
      </c>
      <c r="D253" s="53">
        <f t="shared" ref="D253:D260" si="10">I253*K253</f>
        <v>150</v>
      </c>
      <c r="E253" s="22" t="s">
        <v>39</v>
      </c>
      <c r="F253" s="22" t="s">
        <v>232</v>
      </c>
      <c r="G253" s="22" t="s">
        <v>232</v>
      </c>
      <c r="H253" s="25" t="s">
        <v>574</v>
      </c>
      <c r="I253" s="25">
        <v>100</v>
      </c>
      <c r="J253" s="25" t="s">
        <v>150</v>
      </c>
      <c r="K253" s="60">
        <v>1.5</v>
      </c>
      <c r="L253" s="79"/>
    </row>
    <row r="254" spans="1:17" s="80" customFormat="1" ht="27" customHeight="1" x14ac:dyDescent="0.25">
      <c r="A254" s="58">
        <v>2</v>
      </c>
      <c r="B254" s="54" t="s">
        <v>602</v>
      </c>
      <c r="C254" s="25" t="s">
        <v>603</v>
      </c>
      <c r="D254" s="53">
        <f t="shared" si="10"/>
        <v>30000</v>
      </c>
      <c r="E254" s="22" t="s">
        <v>39</v>
      </c>
      <c r="F254" s="22" t="s">
        <v>237</v>
      </c>
      <c r="G254" s="22" t="s">
        <v>237</v>
      </c>
      <c r="H254" s="25" t="s">
        <v>589</v>
      </c>
      <c r="I254" s="25">
        <v>10000</v>
      </c>
      <c r="J254" s="51" t="s">
        <v>150</v>
      </c>
      <c r="K254" s="60">
        <v>3</v>
      </c>
      <c r="L254" s="79"/>
    </row>
    <row r="255" spans="1:17" s="81" customFormat="1" ht="27" customHeight="1" x14ac:dyDescent="0.25">
      <c r="A255" s="58">
        <v>3</v>
      </c>
      <c r="B255" s="54" t="s">
        <v>372</v>
      </c>
      <c r="C255" s="25" t="s">
        <v>268</v>
      </c>
      <c r="D255" s="53">
        <f t="shared" si="10"/>
        <v>3630</v>
      </c>
      <c r="E255" s="22" t="s">
        <v>39</v>
      </c>
      <c r="F255" s="22" t="s">
        <v>232</v>
      </c>
      <c r="G255" s="22" t="s">
        <v>232</v>
      </c>
      <c r="H255" s="25" t="s">
        <v>734</v>
      </c>
      <c r="I255" s="25">
        <v>20</v>
      </c>
      <c r="J255" s="25" t="s">
        <v>164</v>
      </c>
      <c r="K255" s="59">
        <v>181.5</v>
      </c>
      <c r="L255" s="79"/>
      <c r="M255" s="80"/>
      <c r="N255" s="80"/>
      <c r="O255" s="80"/>
      <c r="P255" s="80"/>
      <c r="Q255" s="80"/>
    </row>
    <row r="256" spans="1:17" s="80" customFormat="1" ht="27" customHeight="1" x14ac:dyDescent="0.25">
      <c r="A256" s="58">
        <v>4</v>
      </c>
      <c r="B256" s="54" t="s">
        <v>246</v>
      </c>
      <c r="C256" s="25" t="s">
        <v>268</v>
      </c>
      <c r="D256" s="53">
        <f t="shared" si="10"/>
        <v>22275</v>
      </c>
      <c r="E256" s="22" t="s">
        <v>39</v>
      </c>
      <c r="F256" s="22" t="s">
        <v>232</v>
      </c>
      <c r="G256" s="22" t="s">
        <v>232</v>
      </c>
      <c r="H256" s="25" t="s">
        <v>734</v>
      </c>
      <c r="I256" s="25">
        <v>15</v>
      </c>
      <c r="J256" s="25" t="s">
        <v>164</v>
      </c>
      <c r="K256" s="59">
        <v>1485</v>
      </c>
      <c r="L256" s="79"/>
    </row>
    <row r="257" spans="1:17" s="80" customFormat="1" ht="27" customHeight="1" x14ac:dyDescent="0.25">
      <c r="A257" s="58">
        <v>5</v>
      </c>
      <c r="B257" s="54" t="s">
        <v>553</v>
      </c>
      <c r="C257" s="25" t="s">
        <v>268</v>
      </c>
      <c r="D257" s="53">
        <f t="shared" si="10"/>
        <v>800</v>
      </c>
      <c r="E257" s="22" t="s">
        <v>39</v>
      </c>
      <c r="F257" s="22" t="s">
        <v>237</v>
      </c>
      <c r="G257" s="22" t="s">
        <v>237</v>
      </c>
      <c r="H257" s="25" t="s">
        <v>433</v>
      </c>
      <c r="I257" s="25">
        <v>4</v>
      </c>
      <c r="J257" s="51" t="s">
        <v>150</v>
      </c>
      <c r="K257" s="60">
        <v>200</v>
      </c>
      <c r="L257" s="79"/>
    </row>
    <row r="258" spans="1:17" s="80" customFormat="1" ht="27" customHeight="1" x14ac:dyDescent="0.25">
      <c r="A258" s="58">
        <v>6</v>
      </c>
      <c r="B258" s="54" t="s">
        <v>552</v>
      </c>
      <c r="C258" s="25" t="s">
        <v>268</v>
      </c>
      <c r="D258" s="53">
        <f t="shared" si="10"/>
        <v>1600</v>
      </c>
      <c r="E258" s="22" t="s">
        <v>39</v>
      </c>
      <c r="F258" s="22" t="s">
        <v>237</v>
      </c>
      <c r="G258" s="22" t="s">
        <v>237</v>
      </c>
      <c r="H258" s="25" t="s">
        <v>433</v>
      </c>
      <c r="I258" s="25">
        <v>1</v>
      </c>
      <c r="J258" s="51" t="s">
        <v>150</v>
      </c>
      <c r="K258" s="60">
        <v>1600</v>
      </c>
      <c r="L258" s="79"/>
    </row>
    <row r="259" spans="1:17" s="80" customFormat="1" ht="27" customHeight="1" x14ac:dyDescent="0.25">
      <c r="A259" s="58">
        <v>7</v>
      </c>
      <c r="B259" s="54" t="s">
        <v>595</v>
      </c>
      <c r="C259" s="25" t="s">
        <v>594</v>
      </c>
      <c r="D259" s="53">
        <f t="shared" si="10"/>
        <v>6000</v>
      </c>
      <c r="E259" s="22" t="s">
        <v>39</v>
      </c>
      <c r="F259" s="22" t="s">
        <v>237</v>
      </c>
      <c r="G259" s="22" t="s">
        <v>237</v>
      </c>
      <c r="H259" s="25" t="s">
        <v>589</v>
      </c>
      <c r="I259" s="25">
        <v>12</v>
      </c>
      <c r="J259" s="51" t="s">
        <v>404</v>
      </c>
      <c r="K259" s="60">
        <v>500</v>
      </c>
      <c r="L259" s="79"/>
    </row>
    <row r="260" spans="1:17" s="80" customFormat="1" ht="27" customHeight="1" x14ac:dyDescent="0.25">
      <c r="A260" s="58">
        <v>8</v>
      </c>
      <c r="B260" s="54" t="s">
        <v>682</v>
      </c>
      <c r="C260" s="25" t="s">
        <v>594</v>
      </c>
      <c r="D260" s="53">
        <f t="shared" si="10"/>
        <v>9999.9</v>
      </c>
      <c r="E260" s="22" t="s">
        <v>39</v>
      </c>
      <c r="F260" s="22" t="s">
        <v>237</v>
      </c>
      <c r="G260" s="22" t="s">
        <v>237</v>
      </c>
      <c r="H260" s="25" t="s">
        <v>383</v>
      </c>
      <c r="I260" s="25">
        <v>15</v>
      </c>
      <c r="J260" s="51" t="s">
        <v>406</v>
      </c>
      <c r="K260" s="60">
        <v>666.66</v>
      </c>
      <c r="L260" s="79"/>
    </row>
    <row r="261" spans="1:17" s="97" customFormat="1" ht="27" customHeight="1" x14ac:dyDescent="0.25">
      <c r="A261" s="65"/>
      <c r="B261" s="118" t="s">
        <v>381</v>
      </c>
      <c r="C261" s="119"/>
      <c r="D261" s="66">
        <f>SUM(D253:D260)</f>
        <v>74454.899999999994</v>
      </c>
      <c r="E261" s="120" t="s">
        <v>382</v>
      </c>
      <c r="F261" s="121"/>
      <c r="G261" s="122"/>
      <c r="H261" s="94">
        <f>D261*1.21</f>
        <v>90090.428999999989</v>
      </c>
      <c r="I261" s="100"/>
      <c r="J261" s="100"/>
      <c r="K261" s="95"/>
      <c r="L261" s="96"/>
    </row>
    <row r="262" spans="1:17" s="81" customFormat="1" ht="27" customHeight="1" x14ac:dyDescent="0.25">
      <c r="A262" s="58">
        <v>1</v>
      </c>
      <c r="B262" s="54" t="s">
        <v>640</v>
      </c>
      <c r="C262" s="25" t="s">
        <v>642</v>
      </c>
      <c r="D262" s="53">
        <f t="shared" ref="D262:D293" si="11">I262*K262</f>
        <v>500</v>
      </c>
      <c r="E262" s="22" t="s">
        <v>32</v>
      </c>
      <c r="F262" s="22" t="s">
        <v>237</v>
      </c>
      <c r="G262" s="22" t="s">
        <v>237</v>
      </c>
      <c r="H262" s="25" t="s">
        <v>383</v>
      </c>
      <c r="I262" s="25">
        <v>5</v>
      </c>
      <c r="J262" s="51" t="s">
        <v>41</v>
      </c>
      <c r="K262" s="60">
        <v>100</v>
      </c>
      <c r="L262" s="79"/>
      <c r="M262" s="80"/>
      <c r="N262" s="80"/>
      <c r="O262" s="80"/>
      <c r="P262" s="80"/>
      <c r="Q262" s="80"/>
    </row>
    <row r="263" spans="1:17" s="81" customFormat="1" ht="27" customHeight="1" x14ac:dyDescent="0.25">
      <c r="A263" s="58">
        <v>2</v>
      </c>
      <c r="B263" s="54" t="s">
        <v>335</v>
      </c>
      <c r="C263" s="25" t="s">
        <v>101</v>
      </c>
      <c r="D263" s="53">
        <f t="shared" si="11"/>
        <v>210</v>
      </c>
      <c r="E263" s="22" t="s">
        <v>32</v>
      </c>
      <c r="F263" s="22" t="s">
        <v>237</v>
      </c>
      <c r="G263" s="22" t="s">
        <v>237</v>
      </c>
      <c r="H263" s="25" t="s">
        <v>574</v>
      </c>
      <c r="I263" s="25">
        <v>3</v>
      </c>
      <c r="J263" s="51" t="s">
        <v>150</v>
      </c>
      <c r="K263" s="60">
        <v>70</v>
      </c>
      <c r="L263" s="79"/>
      <c r="M263" s="80"/>
      <c r="N263" s="80"/>
      <c r="O263" s="80"/>
      <c r="P263" s="80"/>
      <c r="Q263" s="80"/>
    </row>
    <row r="264" spans="1:17" s="81" customFormat="1" ht="27" customHeight="1" x14ac:dyDescent="0.25">
      <c r="A264" s="58">
        <v>3</v>
      </c>
      <c r="B264" s="54" t="s">
        <v>643</v>
      </c>
      <c r="C264" s="25" t="s">
        <v>644</v>
      </c>
      <c r="D264" s="53">
        <f t="shared" si="11"/>
        <v>12000</v>
      </c>
      <c r="E264" s="22" t="s">
        <v>32</v>
      </c>
      <c r="F264" s="22" t="s">
        <v>237</v>
      </c>
      <c r="G264" s="22" t="s">
        <v>237</v>
      </c>
      <c r="H264" s="25" t="s">
        <v>383</v>
      </c>
      <c r="I264" s="25">
        <v>100</v>
      </c>
      <c r="J264" s="51" t="s">
        <v>150</v>
      </c>
      <c r="K264" s="60">
        <v>120</v>
      </c>
      <c r="L264" s="79"/>
      <c r="M264" s="80"/>
      <c r="N264" s="80"/>
      <c r="O264" s="80"/>
      <c r="P264" s="80"/>
      <c r="Q264" s="80"/>
    </row>
    <row r="265" spans="1:17" s="80" customFormat="1" ht="27" customHeight="1" x14ac:dyDescent="0.25">
      <c r="A265" s="58">
        <v>4</v>
      </c>
      <c r="B265" s="54" t="s">
        <v>530</v>
      </c>
      <c r="C265" s="25" t="s">
        <v>531</v>
      </c>
      <c r="D265" s="53">
        <f t="shared" si="11"/>
        <v>200</v>
      </c>
      <c r="E265" s="22" t="s">
        <v>32</v>
      </c>
      <c r="F265" s="22" t="s">
        <v>237</v>
      </c>
      <c r="G265" s="22" t="s">
        <v>237</v>
      </c>
      <c r="H265" s="25" t="s">
        <v>383</v>
      </c>
      <c r="I265" s="25">
        <v>1</v>
      </c>
      <c r="J265" s="51" t="s">
        <v>150</v>
      </c>
      <c r="K265" s="60">
        <v>200</v>
      </c>
      <c r="L265" s="79"/>
    </row>
    <row r="266" spans="1:17" s="80" customFormat="1" ht="27" customHeight="1" x14ac:dyDescent="0.25">
      <c r="A266" s="58">
        <v>5</v>
      </c>
      <c r="B266" s="54" t="s">
        <v>532</v>
      </c>
      <c r="C266" s="25" t="s">
        <v>531</v>
      </c>
      <c r="D266" s="53">
        <f t="shared" si="11"/>
        <v>200</v>
      </c>
      <c r="E266" s="22" t="s">
        <v>32</v>
      </c>
      <c r="F266" s="22" t="s">
        <v>237</v>
      </c>
      <c r="G266" s="22" t="s">
        <v>237</v>
      </c>
      <c r="H266" s="25" t="s">
        <v>383</v>
      </c>
      <c r="I266" s="25">
        <v>1</v>
      </c>
      <c r="J266" s="51" t="s">
        <v>150</v>
      </c>
      <c r="K266" s="60">
        <v>200</v>
      </c>
      <c r="L266" s="79"/>
    </row>
    <row r="267" spans="1:17" s="81" customFormat="1" ht="27" customHeight="1" x14ac:dyDescent="0.25">
      <c r="A267" s="58">
        <v>6</v>
      </c>
      <c r="B267" s="54" t="s">
        <v>645</v>
      </c>
      <c r="C267" s="25" t="s">
        <v>646</v>
      </c>
      <c r="D267" s="53">
        <f t="shared" si="11"/>
        <v>100</v>
      </c>
      <c r="E267" s="22" t="s">
        <v>32</v>
      </c>
      <c r="F267" s="22" t="s">
        <v>237</v>
      </c>
      <c r="G267" s="22" t="s">
        <v>237</v>
      </c>
      <c r="H267" s="25" t="s">
        <v>383</v>
      </c>
      <c r="I267" s="25">
        <v>5</v>
      </c>
      <c r="J267" s="51" t="s">
        <v>150</v>
      </c>
      <c r="K267" s="60">
        <v>20</v>
      </c>
      <c r="L267" s="79"/>
      <c r="M267" s="80"/>
      <c r="N267" s="80"/>
      <c r="O267" s="80"/>
      <c r="P267" s="80"/>
      <c r="Q267" s="80"/>
    </row>
    <row r="268" spans="1:17" s="81" customFormat="1" ht="27" customHeight="1" x14ac:dyDescent="0.25">
      <c r="A268" s="58">
        <v>7</v>
      </c>
      <c r="B268" s="54" t="s">
        <v>647</v>
      </c>
      <c r="C268" s="25" t="s">
        <v>646</v>
      </c>
      <c r="D268" s="53">
        <f t="shared" si="11"/>
        <v>100</v>
      </c>
      <c r="E268" s="22" t="s">
        <v>32</v>
      </c>
      <c r="F268" s="22" t="s">
        <v>237</v>
      </c>
      <c r="G268" s="22" t="s">
        <v>237</v>
      </c>
      <c r="H268" s="25" t="s">
        <v>383</v>
      </c>
      <c r="I268" s="25">
        <v>10</v>
      </c>
      <c r="J268" s="51" t="s">
        <v>150</v>
      </c>
      <c r="K268" s="60">
        <v>10</v>
      </c>
      <c r="L268" s="79"/>
      <c r="M268" s="80"/>
      <c r="N268" s="80"/>
      <c r="O268" s="80"/>
      <c r="P268" s="80"/>
      <c r="Q268" s="80"/>
    </row>
    <row r="269" spans="1:17" s="81" customFormat="1" ht="27" customHeight="1" x14ac:dyDescent="0.25">
      <c r="A269" s="58">
        <v>8</v>
      </c>
      <c r="B269" s="54" t="s">
        <v>648</v>
      </c>
      <c r="C269" s="25" t="s">
        <v>649</v>
      </c>
      <c r="D269" s="53">
        <f t="shared" si="11"/>
        <v>290</v>
      </c>
      <c r="E269" s="22" t="s">
        <v>32</v>
      </c>
      <c r="F269" s="22" t="s">
        <v>237</v>
      </c>
      <c r="G269" s="22" t="s">
        <v>237</v>
      </c>
      <c r="H269" s="25" t="s">
        <v>383</v>
      </c>
      <c r="I269" s="25">
        <v>400</v>
      </c>
      <c r="J269" s="51" t="s">
        <v>411</v>
      </c>
      <c r="K269" s="60">
        <v>0.72499999999999998</v>
      </c>
      <c r="L269" s="79"/>
      <c r="M269" s="80"/>
      <c r="N269" s="80"/>
      <c r="O269" s="80"/>
      <c r="P269" s="80"/>
      <c r="Q269" s="80"/>
    </row>
    <row r="270" spans="1:17" s="81" customFormat="1" ht="27" customHeight="1" x14ac:dyDescent="0.25">
      <c r="A270" s="58">
        <v>9</v>
      </c>
      <c r="B270" s="54" t="s">
        <v>650</v>
      </c>
      <c r="C270" s="25" t="s">
        <v>651</v>
      </c>
      <c r="D270" s="53">
        <f t="shared" si="11"/>
        <v>3000</v>
      </c>
      <c r="E270" s="22" t="s">
        <v>32</v>
      </c>
      <c r="F270" s="22" t="s">
        <v>237</v>
      </c>
      <c r="G270" s="22" t="s">
        <v>237</v>
      </c>
      <c r="H270" s="25" t="s">
        <v>383</v>
      </c>
      <c r="I270" s="25">
        <v>30</v>
      </c>
      <c r="J270" s="51" t="s">
        <v>411</v>
      </c>
      <c r="K270" s="60">
        <v>100</v>
      </c>
      <c r="L270" s="79"/>
      <c r="M270" s="80"/>
      <c r="N270" s="80"/>
      <c r="O270" s="80"/>
      <c r="P270" s="80"/>
      <c r="Q270" s="80"/>
    </row>
    <row r="271" spans="1:17" s="81" customFormat="1" ht="27" customHeight="1" x14ac:dyDescent="0.25">
      <c r="A271" s="58">
        <v>10</v>
      </c>
      <c r="B271" s="54" t="s">
        <v>344</v>
      </c>
      <c r="C271" s="25" t="s">
        <v>78</v>
      </c>
      <c r="D271" s="53">
        <f t="shared" si="11"/>
        <v>40000</v>
      </c>
      <c r="E271" s="22" t="s">
        <v>32</v>
      </c>
      <c r="F271" s="22" t="s">
        <v>237</v>
      </c>
      <c r="G271" s="22" t="s">
        <v>237</v>
      </c>
      <c r="H271" s="25" t="s">
        <v>383</v>
      </c>
      <c r="I271" s="25">
        <v>500</v>
      </c>
      <c r="J271" s="51" t="s">
        <v>612</v>
      </c>
      <c r="K271" s="60">
        <v>80</v>
      </c>
      <c r="L271" s="79"/>
      <c r="M271" s="80"/>
      <c r="N271" s="80"/>
      <c r="O271" s="80"/>
      <c r="P271" s="80"/>
      <c r="Q271" s="80"/>
    </row>
    <row r="272" spans="1:17" s="81" customFormat="1" ht="27" customHeight="1" x14ac:dyDescent="0.25">
      <c r="A272" s="58">
        <v>11</v>
      </c>
      <c r="B272" s="54" t="s">
        <v>732</v>
      </c>
      <c r="C272" s="25" t="s">
        <v>78</v>
      </c>
      <c r="D272" s="53">
        <f t="shared" si="11"/>
        <v>5149.8</v>
      </c>
      <c r="E272" s="22" t="s">
        <v>32</v>
      </c>
      <c r="F272" s="22" t="s">
        <v>237</v>
      </c>
      <c r="G272" s="22" t="s">
        <v>237</v>
      </c>
      <c r="H272" s="25" t="s">
        <v>730</v>
      </c>
      <c r="I272" s="25">
        <v>22.5</v>
      </c>
      <c r="J272" s="51" t="s">
        <v>612</v>
      </c>
      <c r="K272" s="60">
        <v>228.88</v>
      </c>
      <c r="L272" s="79"/>
      <c r="M272" s="80"/>
      <c r="N272" s="80"/>
      <c r="O272" s="80"/>
      <c r="P272" s="80"/>
      <c r="Q272" s="80"/>
    </row>
    <row r="273" spans="1:17" s="81" customFormat="1" ht="27" customHeight="1" x14ac:dyDescent="0.25">
      <c r="A273" s="58">
        <v>12</v>
      </c>
      <c r="B273" s="54" t="s">
        <v>733</v>
      </c>
      <c r="C273" s="25" t="s">
        <v>78</v>
      </c>
      <c r="D273" s="53">
        <f t="shared" si="11"/>
        <v>5149.8</v>
      </c>
      <c r="E273" s="22" t="s">
        <v>32</v>
      </c>
      <c r="F273" s="22" t="s">
        <v>237</v>
      </c>
      <c r="G273" s="22" t="s">
        <v>237</v>
      </c>
      <c r="H273" s="25" t="s">
        <v>730</v>
      </c>
      <c r="I273" s="25">
        <v>22.5</v>
      </c>
      <c r="J273" s="51" t="s">
        <v>612</v>
      </c>
      <c r="K273" s="60">
        <v>228.88</v>
      </c>
      <c r="L273" s="79"/>
      <c r="M273" s="80"/>
      <c r="N273" s="80"/>
      <c r="O273" s="80"/>
      <c r="P273" s="80"/>
      <c r="Q273" s="80"/>
    </row>
    <row r="274" spans="1:17" s="80" customFormat="1" ht="27" customHeight="1" x14ac:dyDescent="0.25">
      <c r="A274" s="58">
        <v>13</v>
      </c>
      <c r="B274" s="54" t="s">
        <v>130</v>
      </c>
      <c r="C274" s="25" t="s">
        <v>78</v>
      </c>
      <c r="D274" s="53">
        <f t="shared" si="11"/>
        <v>3000</v>
      </c>
      <c r="E274" s="22" t="s">
        <v>32</v>
      </c>
      <c r="F274" s="22" t="s">
        <v>237</v>
      </c>
      <c r="G274" s="22" t="s">
        <v>237</v>
      </c>
      <c r="H274" s="25" t="s">
        <v>751</v>
      </c>
      <c r="I274" s="52">
        <v>2</v>
      </c>
      <c r="J274" s="25" t="s">
        <v>138</v>
      </c>
      <c r="K274" s="60">
        <v>1500</v>
      </c>
      <c r="L274" s="79"/>
    </row>
    <row r="275" spans="1:17" s="80" customFormat="1" ht="27" customHeight="1" x14ac:dyDescent="0.25">
      <c r="A275" s="58">
        <v>14</v>
      </c>
      <c r="B275" s="54" t="s">
        <v>544</v>
      </c>
      <c r="C275" s="25" t="s">
        <v>78</v>
      </c>
      <c r="D275" s="53">
        <f t="shared" si="11"/>
        <v>5000</v>
      </c>
      <c r="E275" s="22" t="s">
        <v>32</v>
      </c>
      <c r="F275" s="22" t="s">
        <v>237</v>
      </c>
      <c r="G275" s="22" t="s">
        <v>237</v>
      </c>
      <c r="H275" s="25" t="s">
        <v>433</v>
      </c>
      <c r="I275" s="25">
        <v>50</v>
      </c>
      <c r="J275" s="51" t="s">
        <v>163</v>
      </c>
      <c r="K275" s="60">
        <v>100</v>
      </c>
      <c r="L275" s="79"/>
    </row>
    <row r="276" spans="1:17" s="80" customFormat="1" ht="27" customHeight="1" x14ac:dyDescent="0.25">
      <c r="A276" s="58">
        <v>15</v>
      </c>
      <c r="B276" s="54" t="s">
        <v>545</v>
      </c>
      <c r="C276" s="25" t="s">
        <v>546</v>
      </c>
      <c r="D276" s="53">
        <f t="shared" si="11"/>
        <v>2500</v>
      </c>
      <c r="E276" s="22" t="s">
        <v>32</v>
      </c>
      <c r="F276" s="22" t="s">
        <v>237</v>
      </c>
      <c r="G276" s="22" t="s">
        <v>237</v>
      </c>
      <c r="H276" s="25" t="s">
        <v>433</v>
      </c>
      <c r="I276" s="25">
        <v>100</v>
      </c>
      <c r="J276" s="51" t="s">
        <v>166</v>
      </c>
      <c r="K276" s="60">
        <v>25</v>
      </c>
      <c r="L276" s="79"/>
    </row>
    <row r="277" spans="1:17" s="81" customFormat="1" ht="27" customHeight="1" x14ac:dyDescent="0.25">
      <c r="A277" s="58">
        <v>16</v>
      </c>
      <c r="B277" s="54" t="s">
        <v>580</v>
      </c>
      <c r="C277" s="25" t="s">
        <v>581</v>
      </c>
      <c r="D277" s="53">
        <f t="shared" si="11"/>
        <v>280</v>
      </c>
      <c r="E277" s="22" t="s">
        <v>32</v>
      </c>
      <c r="F277" s="22" t="s">
        <v>237</v>
      </c>
      <c r="G277" s="22" t="s">
        <v>237</v>
      </c>
      <c r="H277" s="25" t="s">
        <v>574</v>
      </c>
      <c r="I277" s="25">
        <v>4</v>
      </c>
      <c r="J277" s="51" t="s">
        <v>150</v>
      </c>
      <c r="K277" s="60">
        <v>70</v>
      </c>
      <c r="L277" s="79"/>
      <c r="M277" s="80"/>
      <c r="N277" s="80"/>
      <c r="O277" s="80"/>
      <c r="P277" s="80"/>
      <c r="Q277" s="80"/>
    </row>
    <row r="278" spans="1:17" s="81" customFormat="1" ht="27" customHeight="1" x14ac:dyDescent="0.25">
      <c r="A278" s="58">
        <v>17</v>
      </c>
      <c r="B278" s="54" t="s">
        <v>652</v>
      </c>
      <c r="C278" s="25" t="s">
        <v>653</v>
      </c>
      <c r="D278" s="53">
        <f t="shared" si="11"/>
        <v>2400</v>
      </c>
      <c r="E278" s="22" t="s">
        <v>32</v>
      </c>
      <c r="F278" s="22" t="s">
        <v>237</v>
      </c>
      <c r="G278" s="22" t="s">
        <v>237</v>
      </c>
      <c r="H278" s="25" t="s">
        <v>383</v>
      </c>
      <c r="I278" s="25">
        <v>20</v>
      </c>
      <c r="J278" s="51" t="s">
        <v>150</v>
      </c>
      <c r="K278" s="60">
        <v>120</v>
      </c>
      <c r="L278" s="79"/>
      <c r="M278" s="80"/>
      <c r="N278" s="80"/>
      <c r="O278" s="80"/>
      <c r="P278" s="80"/>
      <c r="Q278" s="80"/>
    </row>
    <row r="279" spans="1:17" s="81" customFormat="1" ht="27" customHeight="1" x14ac:dyDescent="0.25">
      <c r="A279" s="58">
        <v>18</v>
      </c>
      <c r="B279" s="54" t="s">
        <v>654</v>
      </c>
      <c r="C279" s="25" t="s">
        <v>655</v>
      </c>
      <c r="D279" s="53">
        <f t="shared" si="11"/>
        <v>15000</v>
      </c>
      <c r="E279" s="22" t="s">
        <v>32</v>
      </c>
      <c r="F279" s="22" t="s">
        <v>237</v>
      </c>
      <c r="G279" s="22" t="s">
        <v>237</v>
      </c>
      <c r="H279" s="25" t="s">
        <v>383</v>
      </c>
      <c r="I279" s="25">
        <v>100</v>
      </c>
      <c r="J279" s="51" t="s">
        <v>150</v>
      </c>
      <c r="K279" s="60">
        <v>150</v>
      </c>
      <c r="L279" s="79"/>
      <c r="M279" s="80"/>
      <c r="N279" s="80"/>
      <c r="O279" s="80"/>
      <c r="P279" s="80"/>
      <c r="Q279" s="80"/>
    </row>
    <row r="280" spans="1:17" s="81" customFormat="1" ht="27" customHeight="1" x14ac:dyDescent="0.25">
      <c r="A280" s="58">
        <v>19</v>
      </c>
      <c r="B280" s="54" t="s">
        <v>656</v>
      </c>
      <c r="C280" s="25" t="s">
        <v>657</v>
      </c>
      <c r="D280" s="53">
        <f t="shared" si="11"/>
        <v>2100</v>
      </c>
      <c r="E280" s="22" t="s">
        <v>32</v>
      </c>
      <c r="F280" s="22" t="s">
        <v>237</v>
      </c>
      <c r="G280" s="22" t="s">
        <v>237</v>
      </c>
      <c r="H280" s="25" t="s">
        <v>383</v>
      </c>
      <c r="I280" s="25">
        <v>30</v>
      </c>
      <c r="J280" s="51" t="s">
        <v>150</v>
      </c>
      <c r="K280" s="60">
        <v>70</v>
      </c>
      <c r="L280" s="79"/>
      <c r="M280" s="80"/>
      <c r="N280" s="80"/>
      <c r="O280" s="80"/>
      <c r="P280" s="80"/>
      <c r="Q280" s="80"/>
    </row>
    <row r="281" spans="1:17" s="81" customFormat="1" ht="27" customHeight="1" x14ac:dyDescent="0.25">
      <c r="A281" s="58">
        <v>20</v>
      </c>
      <c r="B281" s="54" t="s">
        <v>582</v>
      </c>
      <c r="C281" s="25" t="s">
        <v>583</v>
      </c>
      <c r="D281" s="53">
        <f t="shared" si="11"/>
        <v>50</v>
      </c>
      <c r="E281" s="22" t="s">
        <v>32</v>
      </c>
      <c r="F281" s="22" t="s">
        <v>237</v>
      </c>
      <c r="G281" s="22" t="s">
        <v>237</v>
      </c>
      <c r="H281" s="25" t="s">
        <v>574</v>
      </c>
      <c r="I281" s="25">
        <v>5</v>
      </c>
      <c r="J281" s="51" t="s">
        <v>150</v>
      </c>
      <c r="K281" s="60">
        <v>10</v>
      </c>
      <c r="L281" s="79"/>
      <c r="M281" s="80"/>
      <c r="N281" s="80"/>
      <c r="O281" s="80"/>
      <c r="P281" s="80"/>
      <c r="Q281" s="80"/>
    </row>
    <row r="282" spans="1:17" s="80" customFormat="1" ht="27" customHeight="1" x14ac:dyDescent="0.25">
      <c r="A282" s="58">
        <v>21</v>
      </c>
      <c r="B282" s="54" t="s">
        <v>469</v>
      </c>
      <c r="C282" s="25" t="s">
        <v>470</v>
      </c>
      <c r="D282" s="53">
        <f t="shared" si="11"/>
        <v>300</v>
      </c>
      <c r="E282" s="22" t="s">
        <v>32</v>
      </c>
      <c r="F282" s="22" t="s">
        <v>237</v>
      </c>
      <c r="G282" s="22" t="s">
        <v>237</v>
      </c>
      <c r="H282" s="25" t="s">
        <v>433</v>
      </c>
      <c r="I282" s="25">
        <v>10</v>
      </c>
      <c r="J282" s="51" t="s">
        <v>150</v>
      </c>
      <c r="K282" s="60">
        <v>30</v>
      </c>
      <c r="L282" s="79"/>
    </row>
    <row r="283" spans="1:17" s="81" customFormat="1" ht="27" customHeight="1" x14ac:dyDescent="0.25">
      <c r="A283" s="58">
        <v>22</v>
      </c>
      <c r="B283" s="54" t="s">
        <v>658</v>
      </c>
      <c r="C283" s="25" t="s">
        <v>659</v>
      </c>
      <c r="D283" s="53">
        <f t="shared" si="11"/>
        <v>3000</v>
      </c>
      <c r="E283" s="22" t="s">
        <v>32</v>
      </c>
      <c r="F283" s="22" t="s">
        <v>237</v>
      </c>
      <c r="G283" s="22" t="s">
        <v>237</v>
      </c>
      <c r="H283" s="25" t="s">
        <v>383</v>
      </c>
      <c r="I283" s="25">
        <v>6000</v>
      </c>
      <c r="J283" s="51" t="s">
        <v>150</v>
      </c>
      <c r="K283" s="60">
        <v>0.5</v>
      </c>
      <c r="L283" s="79"/>
      <c r="M283" s="80"/>
      <c r="N283" s="80"/>
      <c r="O283" s="80"/>
      <c r="P283" s="80"/>
      <c r="Q283" s="80"/>
    </row>
    <row r="284" spans="1:17" s="81" customFormat="1" ht="27" customHeight="1" x14ac:dyDescent="0.25">
      <c r="A284" s="58">
        <v>23</v>
      </c>
      <c r="B284" s="54" t="s">
        <v>660</v>
      </c>
      <c r="C284" s="25" t="s">
        <v>117</v>
      </c>
      <c r="D284" s="53">
        <f t="shared" si="11"/>
        <v>1000</v>
      </c>
      <c r="E284" s="22" t="s">
        <v>32</v>
      </c>
      <c r="F284" s="22" t="s">
        <v>237</v>
      </c>
      <c r="G284" s="22" t="s">
        <v>237</v>
      </c>
      <c r="H284" s="25" t="s">
        <v>383</v>
      </c>
      <c r="I284" s="25">
        <v>20</v>
      </c>
      <c r="J284" s="51" t="s">
        <v>411</v>
      </c>
      <c r="K284" s="60">
        <v>50</v>
      </c>
      <c r="L284" s="79"/>
      <c r="M284" s="80"/>
      <c r="N284" s="80"/>
      <c r="O284" s="80"/>
      <c r="P284" s="80"/>
      <c r="Q284" s="80"/>
    </row>
    <row r="285" spans="1:17" s="81" customFormat="1" ht="27" customHeight="1" x14ac:dyDescent="0.25">
      <c r="A285" s="58">
        <v>24</v>
      </c>
      <c r="B285" s="54" t="s">
        <v>661</v>
      </c>
      <c r="C285" s="25" t="s">
        <v>116</v>
      </c>
      <c r="D285" s="53">
        <f t="shared" si="11"/>
        <v>1500</v>
      </c>
      <c r="E285" s="22" t="s">
        <v>32</v>
      </c>
      <c r="F285" s="22" t="s">
        <v>237</v>
      </c>
      <c r="G285" s="22" t="s">
        <v>237</v>
      </c>
      <c r="H285" s="25" t="s">
        <v>383</v>
      </c>
      <c r="I285" s="25">
        <v>240</v>
      </c>
      <c r="J285" s="51" t="s">
        <v>411</v>
      </c>
      <c r="K285" s="60">
        <v>6.25</v>
      </c>
      <c r="L285" s="79"/>
      <c r="M285" s="80"/>
      <c r="N285" s="80"/>
      <c r="O285" s="80"/>
      <c r="P285" s="80"/>
      <c r="Q285" s="80"/>
    </row>
    <row r="286" spans="1:17" s="81" customFormat="1" ht="27" customHeight="1" x14ac:dyDescent="0.25">
      <c r="A286" s="58">
        <v>25</v>
      </c>
      <c r="B286" s="54" t="s">
        <v>662</v>
      </c>
      <c r="C286" s="25" t="s">
        <v>116</v>
      </c>
      <c r="D286" s="53">
        <f t="shared" si="11"/>
        <v>9000</v>
      </c>
      <c r="E286" s="22" t="s">
        <v>32</v>
      </c>
      <c r="F286" s="22" t="s">
        <v>237</v>
      </c>
      <c r="G286" s="22" t="s">
        <v>237</v>
      </c>
      <c r="H286" s="25" t="s">
        <v>383</v>
      </c>
      <c r="I286" s="25">
        <v>360</v>
      </c>
      <c r="J286" s="51" t="s">
        <v>411</v>
      </c>
      <c r="K286" s="60">
        <v>25</v>
      </c>
      <c r="L286" s="79"/>
      <c r="M286" s="80"/>
      <c r="N286" s="80"/>
      <c r="O286" s="80"/>
      <c r="P286" s="80"/>
      <c r="Q286" s="80"/>
    </row>
    <row r="287" spans="1:17" s="81" customFormat="1" ht="27" customHeight="1" x14ac:dyDescent="0.25">
      <c r="A287" s="58">
        <v>26</v>
      </c>
      <c r="B287" s="54" t="s">
        <v>663</v>
      </c>
      <c r="C287" s="25" t="s">
        <v>664</v>
      </c>
      <c r="D287" s="53">
        <f t="shared" si="11"/>
        <v>150</v>
      </c>
      <c r="E287" s="22" t="s">
        <v>32</v>
      </c>
      <c r="F287" s="22" t="s">
        <v>237</v>
      </c>
      <c r="G287" s="22" t="s">
        <v>237</v>
      </c>
      <c r="H287" s="25" t="s">
        <v>383</v>
      </c>
      <c r="I287" s="25">
        <v>10</v>
      </c>
      <c r="J287" s="51" t="s">
        <v>411</v>
      </c>
      <c r="K287" s="60">
        <v>15</v>
      </c>
      <c r="L287" s="79"/>
      <c r="M287" s="80"/>
      <c r="N287" s="80"/>
      <c r="O287" s="80"/>
      <c r="P287" s="80"/>
      <c r="Q287" s="80"/>
    </row>
    <row r="288" spans="1:17" s="81" customFormat="1" ht="27" customHeight="1" x14ac:dyDescent="0.25">
      <c r="A288" s="58">
        <v>27</v>
      </c>
      <c r="B288" s="54" t="s">
        <v>665</v>
      </c>
      <c r="C288" s="25" t="s">
        <v>666</v>
      </c>
      <c r="D288" s="53">
        <f t="shared" si="11"/>
        <v>6000</v>
      </c>
      <c r="E288" s="22" t="s">
        <v>32</v>
      </c>
      <c r="F288" s="22" t="s">
        <v>237</v>
      </c>
      <c r="G288" s="22" t="s">
        <v>237</v>
      </c>
      <c r="H288" s="25" t="s">
        <v>383</v>
      </c>
      <c r="I288" s="25">
        <v>100</v>
      </c>
      <c r="J288" s="51" t="s">
        <v>163</v>
      </c>
      <c r="K288" s="60">
        <v>60</v>
      </c>
      <c r="L288" s="79"/>
      <c r="M288" s="80"/>
      <c r="N288" s="80"/>
      <c r="O288" s="80"/>
      <c r="P288" s="80"/>
      <c r="Q288" s="80"/>
    </row>
    <row r="289" spans="1:17" s="81" customFormat="1" ht="27" customHeight="1" x14ac:dyDescent="0.25">
      <c r="A289" s="58">
        <v>28</v>
      </c>
      <c r="B289" s="54" t="s">
        <v>667</v>
      </c>
      <c r="C289" s="25" t="s">
        <v>668</v>
      </c>
      <c r="D289" s="53">
        <f t="shared" si="11"/>
        <v>390</v>
      </c>
      <c r="E289" s="22" t="s">
        <v>32</v>
      </c>
      <c r="F289" s="22" t="s">
        <v>237</v>
      </c>
      <c r="G289" s="22" t="s">
        <v>237</v>
      </c>
      <c r="H289" s="25" t="s">
        <v>383</v>
      </c>
      <c r="I289" s="25">
        <v>120</v>
      </c>
      <c r="J289" s="51" t="s">
        <v>411</v>
      </c>
      <c r="K289" s="60">
        <v>3.25</v>
      </c>
      <c r="L289" s="79"/>
      <c r="M289" s="80"/>
      <c r="N289" s="80"/>
      <c r="O289" s="80"/>
      <c r="P289" s="80"/>
      <c r="Q289" s="80"/>
    </row>
    <row r="290" spans="1:17" s="81" customFormat="1" ht="27" customHeight="1" x14ac:dyDescent="0.25">
      <c r="A290" s="58">
        <v>29</v>
      </c>
      <c r="B290" s="54" t="s">
        <v>334</v>
      </c>
      <c r="C290" s="25" t="s">
        <v>100</v>
      </c>
      <c r="D290" s="53">
        <f t="shared" si="11"/>
        <v>90000</v>
      </c>
      <c r="E290" s="22" t="s">
        <v>32</v>
      </c>
      <c r="F290" s="22" t="s">
        <v>237</v>
      </c>
      <c r="G290" s="22" t="s">
        <v>237</v>
      </c>
      <c r="H290" s="25" t="s">
        <v>574</v>
      </c>
      <c r="I290" s="25">
        <v>3</v>
      </c>
      <c r="J290" s="51" t="s">
        <v>150</v>
      </c>
      <c r="K290" s="60">
        <v>30000</v>
      </c>
      <c r="L290" s="79"/>
      <c r="M290" s="80"/>
      <c r="N290" s="80"/>
      <c r="O290" s="80"/>
      <c r="P290" s="80"/>
      <c r="Q290" s="80"/>
    </row>
    <row r="291" spans="1:17" s="81" customFormat="1" ht="27" customHeight="1" x14ac:dyDescent="0.25">
      <c r="A291" s="58">
        <v>30</v>
      </c>
      <c r="B291" s="54" t="s">
        <v>578</v>
      </c>
      <c r="C291" s="25" t="s">
        <v>100</v>
      </c>
      <c r="D291" s="53">
        <f t="shared" si="11"/>
        <v>700</v>
      </c>
      <c r="E291" s="22" t="s">
        <v>32</v>
      </c>
      <c r="F291" s="22" t="s">
        <v>237</v>
      </c>
      <c r="G291" s="22" t="s">
        <v>237</v>
      </c>
      <c r="H291" s="25" t="s">
        <v>574</v>
      </c>
      <c r="I291" s="25">
        <v>1</v>
      </c>
      <c r="J291" s="51" t="s">
        <v>150</v>
      </c>
      <c r="K291" s="60">
        <v>700</v>
      </c>
      <c r="L291" s="79"/>
      <c r="M291" s="80"/>
      <c r="N291" s="80"/>
      <c r="O291" s="80"/>
      <c r="P291" s="80"/>
      <c r="Q291" s="80"/>
    </row>
    <row r="292" spans="1:17" s="81" customFormat="1" ht="27" customHeight="1" x14ac:dyDescent="0.25">
      <c r="A292" s="58">
        <v>31</v>
      </c>
      <c r="B292" s="54" t="s">
        <v>579</v>
      </c>
      <c r="C292" s="25" t="s">
        <v>100</v>
      </c>
      <c r="D292" s="53">
        <f t="shared" si="11"/>
        <v>1400</v>
      </c>
      <c r="E292" s="22" t="s">
        <v>32</v>
      </c>
      <c r="F292" s="22" t="s">
        <v>237</v>
      </c>
      <c r="G292" s="22" t="s">
        <v>237</v>
      </c>
      <c r="H292" s="25" t="s">
        <v>574</v>
      </c>
      <c r="I292" s="25">
        <v>1</v>
      </c>
      <c r="J292" s="51" t="s">
        <v>150</v>
      </c>
      <c r="K292" s="60">
        <v>1400</v>
      </c>
      <c r="L292" s="79"/>
      <c r="M292" s="80"/>
      <c r="N292" s="80"/>
      <c r="O292" s="80"/>
      <c r="P292" s="80"/>
      <c r="Q292" s="80"/>
    </row>
    <row r="293" spans="1:17" s="81" customFormat="1" ht="27" customHeight="1" x14ac:dyDescent="0.25">
      <c r="A293" s="58">
        <v>32</v>
      </c>
      <c r="B293" s="54" t="s">
        <v>638</v>
      </c>
      <c r="C293" s="25" t="s">
        <v>100</v>
      </c>
      <c r="D293" s="53">
        <f t="shared" si="11"/>
        <v>6000</v>
      </c>
      <c r="E293" s="22" t="s">
        <v>32</v>
      </c>
      <c r="F293" s="22" t="s">
        <v>237</v>
      </c>
      <c r="G293" s="22" t="s">
        <v>237</v>
      </c>
      <c r="H293" s="25" t="s">
        <v>750</v>
      </c>
      <c r="I293" s="25">
        <v>1</v>
      </c>
      <c r="J293" s="51" t="s">
        <v>150</v>
      </c>
      <c r="K293" s="60">
        <v>6000</v>
      </c>
      <c r="L293" s="79"/>
      <c r="M293" s="80"/>
      <c r="N293" s="80"/>
      <c r="O293" s="80"/>
      <c r="P293" s="80"/>
      <c r="Q293" s="80"/>
    </row>
    <row r="294" spans="1:17" s="81" customFormat="1" ht="27" customHeight="1" x14ac:dyDescent="0.25">
      <c r="A294" s="58">
        <v>33</v>
      </c>
      <c r="B294" s="54" t="s">
        <v>639</v>
      </c>
      <c r="C294" s="25" t="s">
        <v>100</v>
      </c>
      <c r="D294" s="53">
        <f t="shared" ref="D294:D325" si="12">I294*K294</f>
        <v>6000</v>
      </c>
      <c r="E294" s="22" t="s">
        <v>32</v>
      </c>
      <c r="F294" s="22" t="s">
        <v>237</v>
      </c>
      <c r="G294" s="22" t="s">
        <v>237</v>
      </c>
      <c r="H294" s="25" t="s">
        <v>750</v>
      </c>
      <c r="I294" s="25">
        <v>1</v>
      </c>
      <c r="J294" s="51" t="s">
        <v>150</v>
      </c>
      <c r="K294" s="60">
        <v>6000</v>
      </c>
      <c r="L294" s="79"/>
      <c r="M294" s="80"/>
      <c r="N294" s="80"/>
      <c r="O294" s="80"/>
      <c r="P294" s="80"/>
      <c r="Q294" s="80"/>
    </row>
    <row r="295" spans="1:17" s="81" customFormat="1" ht="27" customHeight="1" x14ac:dyDescent="0.25">
      <c r="A295" s="58">
        <v>34</v>
      </c>
      <c r="B295" s="54" t="s">
        <v>669</v>
      </c>
      <c r="C295" s="25" t="s">
        <v>670</v>
      </c>
      <c r="D295" s="53">
        <f t="shared" si="12"/>
        <v>0</v>
      </c>
      <c r="E295" s="22" t="s">
        <v>32</v>
      </c>
      <c r="F295" s="22" t="s">
        <v>237</v>
      </c>
      <c r="G295" s="22" t="s">
        <v>237</v>
      </c>
      <c r="H295" s="25" t="s">
        <v>383</v>
      </c>
      <c r="I295" s="25">
        <v>1</v>
      </c>
      <c r="J295" s="51" t="s">
        <v>150</v>
      </c>
      <c r="K295" s="60"/>
      <c r="L295" s="79"/>
      <c r="M295" s="80"/>
      <c r="N295" s="80"/>
      <c r="O295" s="80"/>
      <c r="P295" s="80"/>
      <c r="Q295" s="80"/>
    </row>
    <row r="296" spans="1:17" s="81" customFormat="1" ht="27" customHeight="1" x14ac:dyDescent="0.25">
      <c r="A296" s="58">
        <v>35</v>
      </c>
      <c r="B296" s="54" t="s">
        <v>671</v>
      </c>
      <c r="C296" s="25" t="s">
        <v>113</v>
      </c>
      <c r="D296" s="53">
        <f t="shared" si="12"/>
        <v>0</v>
      </c>
      <c r="E296" s="22" t="s">
        <v>32</v>
      </c>
      <c r="F296" s="22" t="s">
        <v>237</v>
      </c>
      <c r="G296" s="22" t="s">
        <v>237</v>
      </c>
      <c r="H296" s="25" t="s">
        <v>383</v>
      </c>
      <c r="I296" s="25">
        <v>1</v>
      </c>
      <c r="J296" s="51" t="s">
        <v>150</v>
      </c>
      <c r="K296" s="60"/>
      <c r="L296" s="79"/>
      <c r="M296" s="80"/>
      <c r="N296" s="80"/>
      <c r="O296" s="80"/>
      <c r="P296" s="80"/>
      <c r="Q296" s="80"/>
    </row>
    <row r="297" spans="1:17" s="81" customFormat="1" ht="27" customHeight="1" x14ac:dyDescent="0.25">
      <c r="A297" s="58">
        <v>36</v>
      </c>
      <c r="B297" s="54" t="s">
        <v>672</v>
      </c>
      <c r="C297" s="25" t="s">
        <v>673</v>
      </c>
      <c r="D297" s="53">
        <f t="shared" si="12"/>
        <v>0</v>
      </c>
      <c r="E297" s="22" t="s">
        <v>32</v>
      </c>
      <c r="F297" s="22" t="s">
        <v>237</v>
      </c>
      <c r="G297" s="22" t="s">
        <v>237</v>
      </c>
      <c r="H297" s="25" t="s">
        <v>383</v>
      </c>
      <c r="I297" s="25">
        <v>1</v>
      </c>
      <c r="J297" s="51" t="s">
        <v>150</v>
      </c>
      <c r="K297" s="60"/>
      <c r="L297" s="79"/>
      <c r="M297" s="80"/>
      <c r="N297" s="80"/>
      <c r="O297" s="80"/>
      <c r="P297" s="80"/>
      <c r="Q297" s="80"/>
    </row>
    <row r="298" spans="1:17" s="81" customFormat="1" ht="27" customHeight="1" x14ac:dyDescent="0.25">
      <c r="A298" s="58">
        <v>37</v>
      </c>
      <c r="B298" s="54" t="s">
        <v>674</v>
      </c>
      <c r="C298" s="25" t="s">
        <v>29</v>
      </c>
      <c r="D298" s="53">
        <f t="shared" si="12"/>
        <v>150000</v>
      </c>
      <c r="E298" s="22" t="s">
        <v>32</v>
      </c>
      <c r="F298" s="22" t="s">
        <v>237</v>
      </c>
      <c r="G298" s="22" t="s">
        <v>237</v>
      </c>
      <c r="H298" s="25" t="s">
        <v>383</v>
      </c>
      <c r="I298" s="25">
        <v>300</v>
      </c>
      <c r="J298" s="51" t="s">
        <v>163</v>
      </c>
      <c r="K298" s="60">
        <v>500</v>
      </c>
      <c r="L298" s="79"/>
      <c r="M298" s="80"/>
      <c r="N298" s="80"/>
      <c r="O298" s="80"/>
      <c r="P298" s="80"/>
      <c r="Q298" s="80"/>
    </row>
    <row r="299" spans="1:17" s="81" customFormat="1" ht="27" customHeight="1" x14ac:dyDescent="0.25">
      <c r="A299" s="58">
        <v>38</v>
      </c>
      <c r="B299" s="54" t="s">
        <v>561</v>
      </c>
      <c r="C299" s="25" t="s">
        <v>29</v>
      </c>
      <c r="D299" s="53">
        <f t="shared" si="12"/>
        <v>10800</v>
      </c>
      <c r="E299" s="22" t="s">
        <v>32</v>
      </c>
      <c r="F299" s="22" t="s">
        <v>237</v>
      </c>
      <c r="G299" s="22" t="s">
        <v>237</v>
      </c>
      <c r="H299" s="25" t="s">
        <v>745</v>
      </c>
      <c r="I299" s="51">
        <v>18</v>
      </c>
      <c r="J299" s="51" t="s">
        <v>163</v>
      </c>
      <c r="K299" s="60">
        <v>600</v>
      </c>
      <c r="L299" s="79"/>
      <c r="M299" s="80"/>
      <c r="N299" s="80"/>
      <c r="O299" s="80"/>
      <c r="P299" s="80"/>
      <c r="Q299" s="80"/>
    </row>
    <row r="300" spans="1:17" s="81" customFormat="1" ht="27" customHeight="1" x14ac:dyDescent="0.25">
      <c r="A300" s="58">
        <v>39</v>
      </c>
      <c r="B300" s="54" t="s">
        <v>675</v>
      </c>
      <c r="C300" s="25" t="s">
        <v>31</v>
      </c>
      <c r="D300" s="53">
        <f t="shared" si="12"/>
        <v>0</v>
      </c>
      <c r="E300" s="22" t="s">
        <v>32</v>
      </c>
      <c r="F300" s="22" t="s">
        <v>237</v>
      </c>
      <c r="G300" s="22" t="s">
        <v>237</v>
      </c>
      <c r="H300" s="25" t="s">
        <v>383</v>
      </c>
      <c r="I300" s="25">
        <v>1</v>
      </c>
      <c r="J300" s="51" t="s">
        <v>150</v>
      </c>
      <c r="K300" s="60"/>
      <c r="L300" s="79"/>
      <c r="M300" s="80"/>
      <c r="N300" s="80"/>
      <c r="O300" s="80"/>
      <c r="P300" s="80"/>
      <c r="Q300" s="80"/>
    </row>
    <row r="301" spans="1:17" s="80" customFormat="1" ht="27" customHeight="1" x14ac:dyDescent="0.25">
      <c r="A301" s="58">
        <v>40</v>
      </c>
      <c r="B301" s="54" t="s">
        <v>676</v>
      </c>
      <c r="C301" s="25" t="s">
        <v>31</v>
      </c>
      <c r="D301" s="53">
        <f t="shared" si="12"/>
        <v>0</v>
      </c>
      <c r="E301" s="22" t="s">
        <v>32</v>
      </c>
      <c r="F301" s="22" t="s">
        <v>237</v>
      </c>
      <c r="G301" s="22" t="s">
        <v>237</v>
      </c>
      <c r="H301" s="25" t="s">
        <v>383</v>
      </c>
      <c r="I301" s="25">
        <v>1</v>
      </c>
      <c r="J301" s="51" t="s">
        <v>150</v>
      </c>
      <c r="K301" s="60"/>
      <c r="L301" s="79"/>
    </row>
    <row r="302" spans="1:17" s="80" customFormat="1" ht="27" customHeight="1" x14ac:dyDescent="0.25">
      <c r="A302" s="58">
        <v>41</v>
      </c>
      <c r="B302" s="54" t="s">
        <v>549</v>
      </c>
      <c r="C302" s="25" t="s">
        <v>31</v>
      </c>
      <c r="D302" s="53">
        <f t="shared" si="12"/>
        <v>15000</v>
      </c>
      <c r="E302" s="22" t="s">
        <v>32</v>
      </c>
      <c r="F302" s="22" t="s">
        <v>237</v>
      </c>
      <c r="G302" s="22" t="s">
        <v>237</v>
      </c>
      <c r="H302" s="25" t="s">
        <v>433</v>
      </c>
      <c r="I302" s="25">
        <v>1</v>
      </c>
      <c r="J302" s="51" t="s">
        <v>150</v>
      </c>
      <c r="K302" s="60">
        <v>15000</v>
      </c>
      <c r="L302" s="79"/>
    </row>
    <row r="303" spans="1:17" s="80" customFormat="1" ht="27" customHeight="1" x14ac:dyDescent="0.25">
      <c r="A303" s="58">
        <v>42</v>
      </c>
      <c r="B303" s="54" t="s">
        <v>159</v>
      </c>
      <c r="C303" s="25" t="s">
        <v>31</v>
      </c>
      <c r="D303" s="53">
        <f t="shared" si="12"/>
        <v>160</v>
      </c>
      <c r="E303" s="22" t="s">
        <v>32</v>
      </c>
      <c r="F303" s="22" t="s">
        <v>237</v>
      </c>
      <c r="G303" s="22" t="s">
        <v>237</v>
      </c>
      <c r="H303" s="25" t="s">
        <v>730</v>
      </c>
      <c r="I303" s="52">
        <v>10</v>
      </c>
      <c r="J303" s="25" t="s">
        <v>43</v>
      </c>
      <c r="K303" s="60">
        <v>16</v>
      </c>
      <c r="L303" s="79"/>
    </row>
    <row r="304" spans="1:17" s="80" customFormat="1" ht="27" customHeight="1" x14ac:dyDescent="0.25">
      <c r="A304" s="58">
        <v>43</v>
      </c>
      <c r="B304" s="54" t="s">
        <v>160</v>
      </c>
      <c r="C304" s="25" t="s">
        <v>31</v>
      </c>
      <c r="D304" s="53">
        <f t="shared" si="12"/>
        <v>160</v>
      </c>
      <c r="E304" s="22" t="s">
        <v>32</v>
      </c>
      <c r="F304" s="22" t="s">
        <v>237</v>
      </c>
      <c r="G304" s="22" t="s">
        <v>237</v>
      </c>
      <c r="H304" s="25" t="s">
        <v>730</v>
      </c>
      <c r="I304" s="52">
        <v>10</v>
      </c>
      <c r="J304" s="25" t="s">
        <v>43</v>
      </c>
      <c r="K304" s="60">
        <v>16</v>
      </c>
      <c r="L304" s="79"/>
    </row>
    <row r="305" spans="1:17" s="80" customFormat="1" ht="27" customHeight="1" x14ac:dyDescent="0.25">
      <c r="A305" s="58">
        <v>44</v>
      </c>
      <c r="B305" s="54" t="s">
        <v>168</v>
      </c>
      <c r="C305" s="25" t="s">
        <v>31</v>
      </c>
      <c r="D305" s="53">
        <f t="shared" si="12"/>
        <v>700</v>
      </c>
      <c r="E305" s="22" t="s">
        <v>32</v>
      </c>
      <c r="F305" s="22" t="s">
        <v>237</v>
      </c>
      <c r="G305" s="22" t="s">
        <v>237</v>
      </c>
      <c r="H305" s="25" t="s">
        <v>744</v>
      </c>
      <c r="I305" s="52">
        <v>32</v>
      </c>
      <c r="J305" s="25" t="s">
        <v>612</v>
      </c>
      <c r="K305" s="60">
        <v>21.875</v>
      </c>
      <c r="L305" s="79"/>
    </row>
    <row r="306" spans="1:17" s="80" customFormat="1" ht="27" customHeight="1" x14ac:dyDescent="0.25">
      <c r="A306" s="58">
        <v>45</v>
      </c>
      <c r="B306" s="54" t="s">
        <v>168</v>
      </c>
      <c r="C306" s="25" t="s">
        <v>31</v>
      </c>
      <c r="D306" s="53">
        <f t="shared" si="12"/>
        <v>500</v>
      </c>
      <c r="E306" s="22" t="s">
        <v>32</v>
      </c>
      <c r="F306" s="22" t="s">
        <v>237</v>
      </c>
      <c r="G306" s="22" t="s">
        <v>237</v>
      </c>
      <c r="H306" s="25" t="s">
        <v>747</v>
      </c>
      <c r="I306" s="52">
        <v>25</v>
      </c>
      <c r="J306" s="25" t="s">
        <v>612</v>
      </c>
      <c r="K306" s="60">
        <v>20</v>
      </c>
      <c r="L306" s="79"/>
    </row>
    <row r="307" spans="1:17" s="80" customFormat="1" ht="27" customHeight="1" x14ac:dyDescent="0.25">
      <c r="A307" s="58">
        <v>46</v>
      </c>
      <c r="B307" s="54" t="s">
        <v>621</v>
      </c>
      <c r="C307" s="25" t="s">
        <v>31</v>
      </c>
      <c r="D307" s="53">
        <f t="shared" si="12"/>
        <v>1000</v>
      </c>
      <c r="E307" s="22" t="s">
        <v>32</v>
      </c>
      <c r="F307" s="22" t="s">
        <v>237</v>
      </c>
      <c r="G307" s="22" t="s">
        <v>237</v>
      </c>
      <c r="H307" s="25" t="s">
        <v>747</v>
      </c>
      <c r="I307" s="52">
        <v>5</v>
      </c>
      <c r="J307" s="25" t="s">
        <v>612</v>
      </c>
      <c r="K307" s="60">
        <v>200</v>
      </c>
      <c r="L307" s="79"/>
    </row>
    <row r="308" spans="1:17" s="80" customFormat="1" ht="27" customHeight="1" x14ac:dyDescent="0.25">
      <c r="A308" s="58">
        <v>47</v>
      </c>
      <c r="B308" s="54" t="s">
        <v>622</v>
      </c>
      <c r="C308" s="25" t="s">
        <v>31</v>
      </c>
      <c r="D308" s="53">
        <f t="shared" si="12"/>
        <v>1000</v>
      </c>
      <c r="E308" s="22" t="s">
        <v>32</v>
      </c>
      <c r="F308" s="22" t="s">
        <v>237</v>
      </c>
      <c r="G308" s="22" t="s">
        <v>237</v>
      </c>
      <c r="H308" s="25" t="s">
        <v>747</v>
      </c>
      <c r="I308" s="52">
        <v>2</v>
      </c>
      <c r="J308" s="25" t="s">
        <v>612</v>
      </c>
      <c r="K308" s="60">
        <v>500</v>
      </c>
      <c r="L308" s="79"/>
    </row>
    <row r="309" spans="1:17" s="80" customFormat="1" ht="27" customHeight="1" x14ac:dyDescent="0.25">
      <c r="A309" s="58">
        <v>48</v>
      </c>
      <c r="B309" s="54" t="s">
        <v>623</v>
      </c>
      <c r="C309" s="25" t="s">
        <v>31</v>
      </c>
      <c r="D309" s="53">
        <f t="shared" si="12"/>
        <v>5001</v>
      </c>
      <c r="E309" s="22" t="s">
        <v>32</v>
      </c>
      <c r="F309" s="22" t="s">
        <v>237</v>
      </c>
      <c r="G309" s="22" t="s">
        <v>237</v>
      </c>
      <c r="H309" s="25" t="s">
        <v>747</v>
      </c>
      <c r="I309" s="52">
        <v>3</v>
      </c>
      <c r="J309" s="25" t="s">
        <v>612</v>
      </c>
      <c r="K309" s="60">
        <v>1667</v>
      </c>
      <c r="L309" s="79"/>
    </row>
    <row r="310" spans="1:17" s="80" customFormat="1" ht="27" customHeight="1" x14ac:dyDescent="0.25">
      <c r="A310" s="58">
        <v>49</v>
      </c>
      <c r="B310" s="54" t="s">
        <v>624</v>
      </c>
      <c r="C310" s="25" t="s">
        <v>31</v>
      </c>
      <c r="D310" s="53">
        <f t="shared" si="12"/>
        <v>5000</v>
      </c>
      <c r="E310" s="22" t="s">
        <v>32</v>
      </c>
      <c r="F310" s="22" t="s">
        <v>237</v>
      </c>
      <c r="G310" s="22" t="s">
        <v>237</v>
      </c>
      <c r="H310" s="25" t="s">
        <v>747</v>
      </c>
      <c r="I310" s="52">
        <v>1</v>
      </c>
      <c r="J310" s="25" t="s">
        <v>612</v>
      </c>
      <c r="K310" s="60">
        <v>5000</v>
      </c>
      <c r="L310" s="79"/>
    </row>
    <row r="311" spans="1:17" s="80" customFormat="1" ht="27" customHeight="1" x14ac:dyDescent="0.25">
      <c r="A311" s="58">
        <v>50</v>
      </c>
      <c r="B311" s="54" t="s">
        <v>625</v>
      </c>
      <c r="C311" s="25" t="s">
        <v>31</v>
      </c>
      <c r="D311" s="53">
        <f t="shared" si="12"/>
        <v>14989</v>
      </c>
      <c r="E311" s="22" t="s">
        <v>32</v>
      </c>
      <c r="F311" s="22" t="s">
        <v>237</v>
      </c>
      <c r="G311" s="22" t="s">
        <v>237</v>
      </c>
      <c r="H311" s="25" t="s">
        <v>747</v>
      </c>
      <c r="I311" s="52">
        <v>13</v>
      </c>
      <c r="J311" s="25" t="s">
        <v>612</v>
      </c>
      <c r="K311" s="60">
        <v>1153</v>
      </c>
      <c r="L311" s="79"/>
    </row>
    <row r="312" spans="1:17" s="80" customFormat="1" ht="27" customHeight="1" x14ac:dyDescent="0.25">
      <c r="A312" s="58">
        <v>51</v>
      </c>
      <c r="B312" s="54" t="s">
        <v>311</v>
      </c>
      <c r="C312" s="25" t="s">
        <v>31</v>
      </c>
      <c r="D312" s="53">
        <f t="shared" si="12"/>
        <v>12000</v>
      </c>
      <c r="E312" s="22" t="s">
        <v>32</v>
      </c>
      <c r="F312" s="22" t="s">
        <v>237</v>
      </c>
      <c r="G312" s="22" t="s">
        <v>237</v>
      </c>
      <c r="H312" s="25" t="s">
        <v>751</v>
      </c>
      <c r="I312" s="52">
        <v>3</v>
      </c>
      <c r="J312" s="25" t="s">
        <v>134</v>
      </c>
      <c r="K312" s="60">
        <v>4000</v>
      </c>
      <c r="L312" s="79"/>
    </row>
    <row r="313" spans="1:17" s="80" customFormat="1" ht="27" customHeight="1" x14ac:dyDescent="0.25">
      <c r="A313" s="58">
        <v>52</v>
      </c>
      <c r="B313" s="54" t="s">
        <v>127</v>
      </c>
      <c r="C313" s="25" t="s">
        <v>31</v>
      </c>
      <c r="D313" s="53">
        <f t="shared" si="12"/>
        <v>799.98</v>
      </c>
      <c r="E313" s="22" t="s">
        <v>32</v>
      </c>
      <c r="F313" s="22" t="s">
        <v>237</v>
      </c>
      <c r="G313" s="22" t="s">
        <v>237</v>
      </c>
      <c r="H313" s="25" t="s">
        <v>751</v>
      </c>
      <c r="I313" s="52">
        <v>6</v>
      </c>
      <c r="J313" s="25" t="s">
        <v>135</v>
      </c>
      <c r="K313" s="60">
        <v>133.33000000000001</v>
      </c>
      <c r="L313" s="79"/>
    </row>
    <row r="314" spans="1:17" s="81" customFormat="1" ht="27" customHeight="1" x14ac:dyDescent="0.25">
      <c r="A314" s="58">
        <v>53</v>
      </c>
      <c r="B314" s="54" t="s">
        <v>128</v>
      </c>
      <c r="C314" s="25" t="s">
        <v>31</v>
      </c>
      <c r="D314" s="53">
        <f t="shared" si="12"/>
        <v>900</v>
      </c>
      <c r="E314" s="22" t="s">
        <v>32</v>
      </c>
      <c r="F314" s="22" t="s">
        <v>237</v>
      </c>
      <c r="G314" s="22" t="s">
        <v>237</v>
      </c>
      <c r="H314" s="25" t="s">
        <v>751</v>
      </c>
      <c r="I314" s="52">
        <v>1</v>
      </c>
      <c r="J314" s="25" t="s">
        <v>136</v>
      </c>
      <c r="K314" s="60">
        <v>900</v>
      </c>
      <c r="L314" s="79"/>
      <c r="M314" s="80"/>
      <c r="N314" s="80"/>
      <c r="O314" s="80"/>
      <c r="P314" s="80"/>
      <c r="Q314" s="80"/>
    </row>
    <row r="315" spans="1:17" s="81" customFormat="1" ht="27" customHeight="1" x14ac:dyDescent="0.25">
      <c r="A315" s="58">
        <v>54</v>
      </c>
      <c r="B315" s="54" t="s">
        <v>631</v>
      </c>
      <c r="C315" s="25" t="s">
        <v>31</v>
      </c>
      <c r="D315" s="53">
        <f t="shared" si="12"/>
        <v>1500</v>
      </c>
      <c r="E315" s="22" t="s">
        <v>32</v>
      </c>
      <c r="F315" s="22" t="s">
        <v>237</v>
      </c>
      <c r="G315" s="22" t="s">
        <v>237</v>
      </c>
      <c r="H315" s="25" t="s">
        <v>749</v>
      </c>
      <c r="I315" s="52">
        <v>100</v>
      </c>
      <c r="J315" s="25" t="s">
        <v>163</v>
      </c>
      <c r="K315" s="60">
        <v>15</v>
      </c>
      <c r="L315" s="79"/>
      <c r="M315" s="80"/>
      <c r="N315" s="80"/>
      <c r="O315" s="80"/>
      <c r="P315" s="80"/>
      <c r="Q315" s="80"/>
    </row>
    <row r="316" spans="1:17" s="81" customFormat="1" ht="27" customHeight="1" x14ac:dyDescent="0.25">
      <c r="A316" s="58">
        <v>55</v>
      </c>
      <c r="B316" s="54" t="s">
        <v>632</v>
      </c>
      <c r="C316" s="25" t="s">
        <v>31</v>
      </c>
      <c r="D316" s="53">
        <f t="shared" si="12"/>
        <v>29999.998</v>
      </c>
      <c r="E316" s="22" t="s">
        <v>32</v>
      </c>
      <c r="F316" s="22" t="s">
        <v>237</v>
      </c>
      <c r="G316" s="22" t="s">
        <v>237</v>
      </c>
      <c r="H316" s="25" t="s">
        <v>749</v>
      </c>
      <c r="I316" s="52">
        <v>70</v>
      </c>
      <c r="J316" s="25" t="s">
        <v>163</v>
      </c>
      <c r="K316" s="60">
        <v>428.57139999999998</v>
      </c>
      <c r="L316" s="79"/>
      <c r="M316" s="80"/>
      <c r="N316" s="80"/>
      <c r="O316" s="80"/>
      <c r="P316" s="80"/>
      <c r="Q316" s="80"/>
    </row>
    <row r="317" spans="1:17" s="81" customFormat="1" ht="27" customHeight="1" x14ac:dyDescent="0.25">
      <c r="A317" s="58">
        <v>56</v>
      </c>
      <c r="B317" s="54" t="s">
        <v>633</v>
      </c>
      <c r="C317" s="25" t="s">
        <v>31</v>
      </c>
      <c r="D317" s="53">
        <f t="shared" si="12"/>
        <v>15000</v>
      </c>
      <c r="E317" s="22" t="s">
        <v>32</v>
      </c>
      <c r="F317" s="22" t="s">
        <v>237</v>
      </c>
      <c r="G317" s="22" t="s">
        <v>237</v>
      </c>
      <c r="H317" s="25" t="s">
        <v>749</v>
      </c>
      <c r="I317" s="52">
        <v>5</v>
      </c>
      <c r="J317" s="25" t="s">
        <v>150</v>
      </c>
      <c r="K317" s="60">
        <v>3000</v>
      </c>
      <c r="L317" s="79"/>
      <c r="M317" s="80"/>
      <c r="N317" s="80"/>
      <c r="O317" s="80"/>
      <c r="P317" s="80"/>
      <c r="Q317" s="80"/>
    </row>
    <row r="318" spans="1:17" s="81" customFormat="1" ht="27" customHeight="1" x14ac:dyDescent="0.25">
      <c r="A318" s="58">
        <v>57</v>
      </c>
      <c r="B318" s="54" t="s">
        <v>634</v>
      </c>
      <c r="C318" s="25" t="s">
        <v>31</v>
      </c>
      <c r="D318" s="53">
        <f t="shared" si="12"/>
        <v>500</v>
      </c>
      <c r="E318" s="22" t="s">
        <v>32</v>
      </c>
      <c r="F318" s="22" t="s">
        <v>237</v>
      </c>
      <c r="G318" s="22" t="s">
        <v>237</v>
      </c>
      <c r="H318" s="25" t="s">
        <v>749</v>
      </c>
      <c r="I318" s="52">
        <v>20</v>
      </c>
      <c r="J318" s="25" t="s">
        <v>163</v>
      </c>
      <c r="K318" s="60">
        <v>25</v>
      </c>
      <c r="L318" s="79"/>
      <c r="M318" s="80"/>
      <c r="N318" s="80"/>
      <c r="O318" s="80"/>
      <c r="P318" s="80"/>
      <c r="Q318" s="80"/>
    </row>
    <row r="319" spans="1:17" s="81" customFormat="1" ht="27" customHeight="1" x14ac:dyDescent="0.25">
      <c r="A319" s="58">
        <v>58</v>
      </c>
      <c r="B319" s="54" t="s">
        <v>635</v>
      </c>
      <c r="C319" s="25" t="s">
        <v>31</v>
      </c>
      <c r="D319" s="53">
        <f t="shared" si="12"/>
        <v>1000</v>
      </c>
      <c r="E319" s="22" t="s">
        <v>32</v>
      </c>
      <c r="F319" s="22" t="s">
        <v>237</v>
      </c>
      <c r="G319" s="22" t="s">
        <v>237</v>
      </c>
      <c r="H319" s="25" t="s">
        <v>749</v>
      </c>
      <c r="I319" s="52">
        <v>1</v>
      </c>
      <c r="J319" s="25" t="s">
        <v>150</v>
      </c>
      <c r="K319" s="60">
        <v>1000</v>
      </c>
      <c r="L319" s="79"/>
      <c r="M319" s="80"/>
      <c r="N319" s="80"/>
      <c r="O319" s="80"/>
      <c r="P319" s="80"/>
      <c r="Q319" s="80"/>
    </row>
    <row r="320" spans="1:17" s="81" customFormat="1" ht="27" customHeight="1" x14ac:dyDescent="0.25">
      <c r="A320" s="58">
        <v>59</v>
      </c>
      <c r="B320" s="54" t="s">
        <v>636</v>
      </c>
      <c r="C320" s="25" t="s">
        <v>31</v>
      </c>
      <c r="D320" s="53">
        <f t="shared" si="12"/>
        <v>2500</v>
      </c>
      <c r="E320" s="22" t="s">
        <v>32</v>
      </c>
      <c r="F320" s="22" t="s">
        <v>237</v>
      </c>
      <c r="G320" s="22" t="s">
        <v>237</v>
      </c>
      <c r="H320" s="25" t="s">
        <v>749</v>
      </c>
      <c r="I320" s="52">
        <v>1</v>
      </c>
      <c r="J320" s="25" t="s">
        <v>150</v>
      </c>
      <c r="K320" s="60">
        <v>2500</v>
      </c>
      <c r="L320" s="79"/>
      <c r="M320" s="80"/>
      <c r="N320" s="80"/>
      <c r="O320" s="80"/>
      <c r="P320" s="80"/>
      <c r="Q320" s="80"/>
    </row>
    <row r="321" spans="1:17" s="81" customFormat="1" ht="27" customHeight="1" x14ac:dyDescent="0.25">
      <c r="A321" s="58">
        <v>60</v>
      </c>
      <c r="B321" s="54" t="s">
        <v>637</v>
      </c>
      <c r="C321" s="25" t="s">
        <v>31</v>
      </c>
      <c r="D321" s="53">
        <f t="shared" si="12"/>
        <v>4000</v>
      </c>
      <c r="E321" s="22" t="s">
        <v>32</v>
      </c>
      <c r="F321" s="22" t="s">
        <v>237</v>
      </c>
      <c r="G321" s="22" t="s">
        <v>237</v>
      </c>
      <c r="H321" s="25" t="s">
        <v>749</v>
      </c>
      <c r="I321" s="52">
        <v>40</v>
      </c>
      <c r="J321" s="25" t="s">
        <v>163</v>
      </c>
      <c r="K321" s="60">
        <v>100</v>
      </c>
      <c r="L321" s="79"/>
      <c r="M321" s="80"/>
      <c r="N321" s="80"/>
      <c r="O321" s="80"/>
      <c r="P321" s="80"/>
      <c r="Q321" s="80"/>
    </row>
    <row r="322" spans="1:17" s="81" customFormat="1" ht="27" customHeight="1" x14ac:dyDescent="0.25">
      <c r="A322" s="58">
        <v>61</v>
      </c>
      <c r="B322" s="54" t="s">
        <v>568</v>
      </c>
      <c r="C322" s="25" t="s">
        <v>31</v>
      </c>
      <c r="D322" s="53">
        <f t="shared" si="12"/>
        <v>600</v>
      </c>
      <c r="E322" s="22" t="s">
        <v>32</v>
      </c>
      <c r="F322" s="22" t="s">
        <v>237</v>
      </c>
      <c r="G322" s="22" t="s">
        <v>237</v>
      </c>
      <c r="H322" s="25" t="s">
        <v>745</v>
      </c>
      <c r="I322" s="52">
        <v>2</v>
      </c>
      <c r="J322" s="25" t="s">
        <v>150</v>
      </c>
      <c r="K322" s="60">
        <v>300</v>
      </c>
      <c r="L322" s="79"/>
      <c r="M322" s="80"/>
      <c r="N322" s="80"/>
      <c r="O322" s="80"/>
      <c r="P322" s="80"/>
      <c r="Q322" s="80"/>
    </row>
    <row r="323" spans="1:17" s="81" customFormat="1" ht="27" customHeight="1" x14ac:dyDescent="0.25">
      <c r="A323" s="58">
        <v>62</v>
      </c>
      <c r="B323" s="54" t="s">
        <v>562</v>
      </c>
      <c r="C323" s="25" t="s">
        <v>31</v>
      </c>
      <c r="D323" s="53">
        <f t="shared" si="12"/>
        <v>6000</v>
      </c>
      <c r="E323" s="22" t="s">
        <v>32</v>
      </c>
      <c r="F323" s="22" t="s">
        <v>237</v>
      </c>
      <c r="G323" s="22" t="s">
        <v>237</v>
      </c>
      <c r="H323" s="25"/>
      <c r="I323" s="52">
        <v>10</v>
      </c>
      <c r="J323" s="25" t="s">
        <v>163</v>
      </c>
      <c r="K323" s="60">
        <v>600</v>
      </c>
      <c r="L323" s="79"/>
      <c r="M323" s="80"/>
      <c r="N323" s="80"/>
      <c r="O323" s="80"/>
      <c r="P323" s="80"/>
      <c r="Q323" s="80"/>
    </row>
    <row r="324" spans="1:17" s="81" customFormat="1" ht="27" customHeight="1" x14ac:dyDescent="0.25">
      <c r="A324" s="58">
        <v>63</v>
      </c>
      <c r="B324" s="54" t="s">
        <v>565</v>
      </c>
      <c r="C324" s="25" t="s">
        <v>31</v>
      </c>
      <c r="D324" s="53">
        <f t="shared" si="12"/>
        <v>3150</v>
      </c>
      <c r="E324" s="22" t="s">
        <v>32</v>
      </c>
      <c r="F324" s="22" t="s">
        <v>237</v>
      </c>
      <c r="G324" s="22" t="s">
        <v>237</v>
      </c>
      <c r="H324" s="25" t="s">
        <v>745</v>
      </c>
      <c r="I324" s="52">
        <v>31.5</v>
      </c>
      <c r="J324" s="25" t="s">
        <v>163</v>
      </c>
      <c r="K324" s="60">
        <v>100</v>
      </c>
      <c r="L324" s="79"/>
      <c r="M324" s="80"/>
      <c r="N324" s="80"/>
      <c r="O324" s="80"/>
      <c r="P324" s="80"/>
      <c r="Q324" s="80"/>
    </row>
    <row r="325" spans="1:17" s="81" customFormat="1" ht="27" customHeight="1" x14ac:dyDescent="0.25">
      <c r="A325" s="58">
        <v>64</v>
      </c>
      <c r="B325" s="54" t="s">
        <v>566</v>
      </c>
      <c r="C325" s="25" t="s">
        <v>31</v>
      </c>
      <c r="D325" s="53">
        <f t="shared" si="12"/>
        <v>6500</v>
      </c>
      <c r="E325" s="22" t="s">
        <v>32</v>
      </c>
      <c r="F325" s="22" t="s">
        <v>237</v>
      </c>
      <c r="G325" s="22" t="s">
        <v>237</v>
      </c>
      <c r="H325" s="25" t="s">
        <v>745</v>
      </c>
      <c r="I325" s="52">
        <v>130</v>
      </c>
      <c r="J325" s="25" t="s">
        <v>163</v>
      </c>
      <c r="K325" s="60">
        <v>50</v>
      </c>
      <c r="L325" s="79"/>
      <c r="M325" s="80"/>
      <c r="N325" s="80"/>
      <c r="O325" s="80"/>
      <c r="P325" s="80"/>
      <c r="Q325" s="80"/>
    </row>
    <row r="326" spans="1:17" s="80" customFormat="1" ht="27" customHeight="1" x14ac:dyDescent="0.25">
      <c r="A326" s="58">
        <v>65</v>
      </c>
      <c r="B326" s="54" t="s">
        <v>129</v>
      </c>
      <c r="C326" s="25" t="s">
        <v>31</v>
      </c>
      <c r="D326" s="53">
        <f t="shared" ref="D326:D342" si="13">I326*K326</f>
        <v>450</v>
      </c>
      <c r="E326" s="22" t="s">
        <v>32</v>
      </c>
      <c r="F326" s="22" t="s">
        <v>237</v>
      </c>
      <c r="G326" s="22" t="s">
        <v>237</v>
      </c>
      <c r="H326" s="25" t="s">
        <v>751</v>
      </c>
      <c r="I326" s="52">
        <v>3</v>
      </c>
      <c r="J326" s="25" t="s">
        <v>137</v>
      </c>
      <c r="K326" s="60">
        <v>150</v>
      </c>
      <c r="L326" s="79"/>
    </row>
    <row r="327" spans="1:17" s="80" customFormat="1" ht="27" customHeight="1" x14ac:dyDescent="0.25">
      <c r="A327" s="58">
        <v>66</v>
      </c>
      <c r="B327" s="54" t="s">
        <v>630</v>
      </c>
      <c r="C327" s="25" t="s">
        <v>31</v>
      </c>
      <c r="D327" s="53">
        <f t="shared" si="13"/>
        <v>1000</v>
      </c>
      <c r="E327" s="22" t="s">
        <v>32</v>
      </c>
      <c r="F327" s="22" t="s">
        <v>237</v>
      </c>
      <c r="G327" s="22" t="s">
        <v>237</v>
      </c>
      <c r="H327" s="25"/>
      <c r="I327" s="52">
        <v>1</v>
      </c>
      <c r="J327" s="25" t="s">
        <v>150</v>
      </c>
      <c r="K327" s="60">
        <v>1000</v>
      </c>
      <c r="L327" s="79"/>
    </row>
    <row r="328" spans="1:17" s="80" customFormat="1" ht="27" customHeight="1" x14ac:dyDescent="0.25">
      <c r="A328" s="58">
        <v>67</v>
      </c>
      <c r="B328" s="54" t="s">
        <v>432</v>
      </c>
      <c r="C328" s="25" t="s">
        <v>31</v>
      </c>
      <c r="D328" s="53">
        <f t="shared" si="13"/>
        <v>3999.9000000000005</v>
      </c>
      <c r="E328" s="22" t="s">
        <v>32</v>
      </c>
      <c r="F328" s="22" t="s">
        <v>237</v>
      </c>
      <c r="G328" s="22" t="s">
        <v>237</v>
      </c>
      <c r="H328" s="25" t="s">
        <v>617</v>
      </c>
      <c r="I328" s="52">
        <v>30</v>
      </c>
      <c r="J328" s="25" t="s">
        <v>166</v>
      </c>
      <c r="K328" s="60">
        <v>133.33000000000001</v>
      </c>
      <c r="L328" s="79"/>
    </row>
    <row r="329" spans="1:17" s="80" customFormat="1" ht="27" customHeight="1" x14ac:dyDescent="0.25">
      <c r="A329" s="58">
        <v>68</v>
      </c>
      <c r="B329" s="54" t="s">
        <v>700</v>
      </c>
      <c r="C329" s="25" t="s">
        <v>31</v>
      </c>
      <c r="D329" s="53">
        <f t="shared" si="13"/>
        <v>0</v>
      </c>
      <c r="E329" s="22" t="s">
        <v>32</v>
      </c>
      <c r="F329" s="22" t="s">
        <v>237</v>
      </c>
      <c r="G329" s="22" t="s">
        <v>237</v>
      </c>
      <c r="H329" s="25" t="s">
        <v>699</v>
      </c>
      <c r="I329" s="52">
        <v>13</v>
      </c>
      <c r="J329" s="25" t="s">
        <v>150</v>
      </c>
      <c r="K329" s="60">
        <v>0</v>
      </c>
      <c r="L329" s="79"/>
    </row>
    <row r="330" spans="1:17" s="80" customFormat="1" ht="27" customHeight="1" x14ac:dyDescent="0.25">
      <c r="A330" s="58">
        <v>69</v>
      </c>
      <c r="B330" s="54" t="s">
        <v>701</v>
      </c>
      <c r="C330" s="25" t="s">
        <v>31</v>
      </c>
      <c r="D330" s="53">
        <f t="shared" si="13"/>
        <v>0</v>
      </c>
      <c r="E330" s="22" t="s">
        <v>32</v>
      </c>
      <c r="F330" s="22" t="s">
        <v>237</v>
      </c>
      <c r="G330" s="22" t="s">
        <v>237</v>
      </c>
      <c r="H330" s="25" t="s">
        <v>699</v>
      </c>
      <c r="I330" s="52">
        <v>1</v>
      </c>
      <c r="J330" s="25" t="s">
        <v>150</v>
      </c>
      <c r="K330" s="60">
        <v>0</v>
      </c>
      <c r="L330" s="79"/>
    </row>
    <row r="331" spans="1:17" s="80" customFormat="1" ht="27" customHeight="1" x14ac:dyDescent="0.25">
      <c r="A331" s="58">
        <v>70</v>
      </c>
      <c r="B331" s="54" t="s">
        <v>432</v>
      </c>
      <c r="C331" s="25" t="s">
        <v>31</v>
      </c>
      <c r="D331" s="53">
        <f t="shared" si="13"/>
        <v>4999.8750000000009</v>
      </c>
      <c r="E331" s="22" t="s">
        <v>32</v>
      </c>
      <c r="F331" s="22" t="s">
        <v>237</v>
      </c>
      <c r="G331" s="22" t="s">
        <v>237</v>
      </c>
      <c r="H331" s="25" t="s">
        <v>429</v>
      </c>
      <c r="I331" s="52">
        <v>37.5</v>
      </c>
      <c r="J331" s="25" t="s">
        <v>166</v>
      </c>
      <c r="K331" s="60">
        <v>133.33000000000001</v>
      </c>
      <c r="L331" s="79"/>
    </row>
    <row r="332" spans="1:17" s="80" customFormat="1" ht="27" customHeight="1" x14ac:dyDescent="0.25">
      <c r="A332" s="58">
        <v>71</v>
      </c>
      <c r="B332" s="54" t="s">
        <v>628</v>
      </c>
      <c r="C332" s="25" t="s">
        <v>31</v>
      </c>
      <c r="D332" s="53">
        <f t="shared" si="13"/>
        <v>1500</v>
      </c>
      <c r="E332" s="22" t="s">
        <v>32</v>
      </c>
      <c r="F332" s="22" t="s">
        <v>237</v>
      </c>
      <c r="G332" s="22" t="s">
        <v>237</v>
      </c>
      <c r="H332" s="25" t="s">
        <v>748</v>
      </c>
      <c r="I332" s="52">
        <v>15</v>
      </c>
      <c r="J332" s="25" t="s">
        <v>166</v>
      </c>
      <c r="K332" s="60">
        <v>100</v>
      </c>
      <c r="L332" s="79"/>
    </row>
    <row r="333" spans="1:17" s="80" customFormat="1" ht="27" customHeight="1" x14ac:dyDescent="0.25">
      <c r="A333" s="58">
        <v>72</v>
      </c>
      <c r="B333" s="54" t="s">
        <v>629</v>
      </c>
      <c r="C333" s="25" t="s">
        <v>31</v>
      </c>
      <c r="D333" s="53">
        <f t="shared" si="13"/>
        <v>500</v>
      </c>
      <c r="E333" s="22" t="s">
        <v>32</v>
      </c>
      <c r="F333" s="22" t="s">
        <v>237</v>
      </c>
      <c r="G333" s="22" t="s">
        <v>237</v>
      </c>
      <c r="H333" s="25" t="s">
        <v>748</v>
      </c>
      <c r="I333" s="52">
        <v>5</v>
      </c>
      <c r="J333" s="25" t="s">
        <v>166</v>
      </c>
      <c r="K333" s="60">
        <v>100</v>
      </c>
      <c r="L333" s="79"/>
    </row>
    <row r="334" spans="1:17" s="80" customFormat="1" ht="27" customHeight="1" x14ac:dyDescent="0.25">
      <c r="A334" s="58">
        <v>73</v>
      </c>
      <c r="B334" s="54" t="s">
        <v>345</v>
      </c>
      <c r="C334" s="25" t="s">
        <v>31</v>
      </c>
      <c r="D334" s="53">
        <f t="shared" si="13"/>
        <v>500</v>
      </c>
      <c r="E334" s="22" t="s">
        <v>32</v>
      </c>
      <c r="F334" s="22" t="s">
        <v>237</v>
      </c>
      <c r="G334" s="22" t="s">
        <v>237</v>
      </c>
      <c r="H334" s="25"/>
      <c r="I334" s="51">
        <v>25</v>
      </c>
      <c r="J334" s="51" t="s">
        <v>41</v>
      </c>
      <c r="K334" s="61">
        <v>20</v>
      </c>
      <c r="L334" s="79"/>
    </row>
    <row r="335" spans="1:17" s="80" customFormat="1" ht="27" customHeight="1" x14ac:dyDescent="0.25">
      <c r="A335" s="58">
        <v>74</v>
      </c>
      <c r="B335" s="54" t="s">
        <v>346</v>
      </c>
      <c r="C335" s="25" t="s">
        <v>31</v>
      </c>
      <c r="D335" s="53">
        <f t="shared" si="13"/>
        <v>2000</v>
      </c>
      <c r="E335" s="22" t="s">
        <v>32</v>
      </c>
      <c r="F335" s="22" t="s">
        <v>237</v>
      </c>
      <c r="G335" s="22" t="s">
        <v>237</v>
      </c>
      <c r="H335" s="25"/>
      <c r="I335" s="51">
        <v>40</v>
      </c>
      <c r="J335" s="51" t="s">
        <v>163</v>
      </c>
      <c r="K335" s="61">
        <v>50</v>
      </c>
      <c r="L335" s="79"/>
    </row>
    <row r="336" spans="1:17" s="80" customFormat="1" ht="27" customHeight="1" x14ac:dyDescent="0.25">
      <c r="A336" s="58">
        <v>75</v>
      </c>
      <c r="B336" s="54" t="s">
        <v>346</v>
      </c>
      <c r="C336" s="25" t="s">
        <v>31</v>
      </c>
      <c r="D336" s="53">
        <f t="shared" si="13"/>
        <v>2600</v>
      </c>
      <c r="E336" s="22" t="s">
        <v>32</v>
      </c>
      <c r="F336" s="22" t="s">
        <v>237</v>
      </c>
      <c r="G336" s="22" t="s">
        <v>237</v>
      </c>
      <c r="H336" s="25" t="s">
        <v>745</v>
      </c>
      <c r="I336" s="51">
        <v>26</v>
      </c>
      <c r="J336" s="51" t="s">
        <v>163</v>
      </c>
      <c r="K336" s="61">
        <v>100</v>
      </c>
      <c r="L336" s="79"/>
    </row>
    <row r="337" spans="1:12" s="80" customFormat="1" ht="27" customHeight="1" x14ac:dyDescent="0.25">
      <c r="A337" s="58">
        <v>76</v>
      </c>
      <c r="B337" s="54" t="s">
        <v>347</v>
      </c>
      <c r="C337" s="25" t="s">
        <v>31</v>
      </c>
      <c r="D337" s="53">
        <f t="shared" si="13"/>
        <v>1000</v>
      </c>
      <c r="E337" s="22" t="s">
        <v>32</v>
      </c>
      <c r="F337" s="22" t="s">
        <v>237</v>
      </c>
      <c r="G337" s="22" t="s">
        <v>237</v>
      </c>
      <c r="H337" s="25"/>
      <c r="I337" s="51">
        <v>1</v>
      </c>
      <c r="J337" s="51" t="s">
        <v>150</v>
      </c>
      <c r="K337" s="61">
        <v>1000</v>
      </c>
      <c r="L337" s="79"/>
    </row>
    <row r="338" spans="1:12" s="80" customFormat="1" ht="27" customHeight="1" x14ac:dyDescent="0.25">
      <c r="A338" s="58">
        <v>77</v>
      </c>
      <c r="B338" s="54" t="s">
        <v>348</v>
      </c>
      <c r="C338" s="25" t="s">
        <v>31</v>
      </c>
      <c r="D338" s="53">
        <f t="shared" si="13"/>
        <v>500</v>
      </c>
      <c r="E338" s="22" t="s">
        <v>32</v>
      </c>
      <c r="F338" s="22" t="s">
        <v>237</v>
      </c>
      <c r="G338" s="22" t="s">
        <v>237</v>
      </c>
      <c r="H338" s="25"/>
      <c r="I338" s="51">
        <v>1</v>
      </c>
      <c r="J338" s="89" t="s">
        <v>150</v>
      </c>
      <c r="K338" s="61">
        <v>500</v>
      </c>
      <c r="L338" s="79"/>
    </row>
    <row r="339" spans="1:12" s="80" customFormat="1" ht="27" customHeight="1" x14ac:dyDescent="0.25">
      <c r="A339" s="58">
        <v>78</v>
      </c>
      <c r="B339" s="54" t="s">
        <v>252</v>
      </c>
      <c r="C339" s="25" t="s">
        <v>274</v>
      </c>
      <c r="D339" s="53">
        <f t="shared" si="13"/>
        <v>2000</v>
      </c>
      <c r="E339" s="22" t="s">
        <v>32</v>
      </c>
      <c r="F339" s="22" t="s">
        <v>278</v>
      </c>
      <c r="G339" s="22" t="s">
        <v>278</v>
      </c>
      <c r="H339" s="25" t="s">
        <v>734</v>
      </c>
      <c r="I339" s="25">
        <v>20</v>
      </c>
      <c r="J339" s="25" t="s">
        <v>164</v>
      </c>
      <c r="K339" s="59">
        <v>100</v>
      </c>
      <c r="L339" s="79"/>
    </row>
    <row r="340" spans="1:12" s="80" customFormat="1" ht="27" customHeight="1" x14ac:dyDescent="0.25">
      <c r="A340" s="58">
        <v>79</v>
      </c>
      <c r="B340" s="54" t="s">
        <v>247</v>
      </c>
      <c r="C340" s="25" t="s">
        <v>269</v>
      </c>
      <c r="D340" s="53">
        <f t="shared" si="13"/>
        <v>100000</v>
      </c>
      <c r="E340" s="22" t="s">
        <v>32</v>
      </c>
      <c r="F340" s="22" t="s">
        <v>232</v>
      </c>
      <c r="G340" s="22" t="s">
        <v>232</v>
      </c>
      <c r="H340" s="25" t="s">
        <v>734</v>
      </c>
      <c r="I340" s="25">
        <v>20</v>
      </c>
      <c r="J340" s="25" t="s">
        <v>164</v>
      </c>
      <c r="K340" s="59">
        <v>5000</v>
      </c>
      <c r="L340" s="79"/>
    </row>
    <row r="341" spans="1:12" s="80" customFormat="1" ht="27" customHeight="1" x14ac:dyDescent="0.25">
      <c r="A341" s="58">
        <v>80</v>
      </c>
      <c r="B341" s="54" t="s">
        <v>550</v>
      </c>
      <c r="C341" s="25" t="s">
        <v>269</v>
      </c>
      <c r="D341" s="53">
        <f t="shared" si="13"/>
        <v>3000</v>
      </c>
      <c r="E341" s="22" t="s">
        <v>32</v>
      </c>
      <c r="F341" s="22" t="s">
        <v>237</v>
      </c>
      <c r="G341" s="22" t="s">
        <v>237</v>
      </c>
      <c r="H341" s="25" t="s">
        <v>433</v>
      </c>
      <c r="I341" s="25">
        <v>1</v>
      </c>
      <c r="J341" s="51" t="s">
        <v>150</v>
      </c>
      <c r="K341" s="60">
        <v>3000</v>
      </c>
      <c r="L341" s="79"/>
    </row>
    <row r="342" spans="1:12" s="80" customFormat="1" ht="27" customHeight="1" x14ac:dyDescent="0.25">
      <c r="A342" s="58">
        <v>81</v>
      </c>
      <c r="B342" s="54" t="s">
        <v>551</v>
      </c>
      <c r="C342" s="25" t="s">
        <v>269</v>
      </c>
      <c r="D342" s="53">
        <f t="shared" si="13"/>
        <v>1000</v>
      </c>
      <c r="E342" s="22" t="s">
        <v>32</v>
      </c>
      <c r="F342" s="22" t="s">
        <v>237</v>
      </c>
      <c r="G342" s="22" t="s">
        <v>237</v>
      </c>
      <c r="H342" s="25" t="s">
        <v>433</v>
      </c>
      <c r="I342" s="25">
        <v>1</v>
      </c>
      <c r="J342" s="51" t="s">
        <v>150</v>
      </c>
      <c r="K342" s="60">
        <v>1000</v>
      </c>
      <c r="L342" s="79"/>
    </row>
    <row r="343" spans="1:12" s="97" customFormat="1" ht="27" customHeight="1" x14ac:dyDescent="0.25">
      <c r="A343" s="65"/>
      <c r="B343" s="118" t="s">
        <v>381</v>
      </c>
      <c r="C343" s="119"/>
      <c r="D343" s="66">
        <f>SUM(D262:D342)</f>
        <v>636479.353</v>
      </c>
      <c r="E343" s="120" t="s">
        <v>382</v>
      </c>
      <c r="F343" s="121"/>
      <c r="G343" s="122"/>
      <c r="H343" s="94">
        <f>D343*1.21</f>
        <v>770140.01712999993</v>
      </c>
      <c r="I343" s="100"/>
      <c r="J343" s="100"/>
      <c r="K343" s="95"/>
      <c r="L343" s="96"/>
    </row>
    <row r="344" spans="1:12" s="80" customFormat="1" ht="27" customHeight="1" x14ac:dyDescent="0.25">
      <c r="A344" s="58">
        <v>1</v>
      </c>
      <c r="B344" s="54" t="s">
        <v>412</v>
      </c>
      <c r="C344" s="25" t="s">
        <v>606</v>
      </c>
      <c r="D344" s="53">
        <f>I344*K344</f>
        <v>33630</v>
      </c>
      <c r="E344" s="22" t="s">
        <v>413</v>
      </c>
      <c r="F344" s="22" t="s">
        <v>232</v>
      </c>
      <c r="G344" s="22" t="s">
        <v>239</v>
      </c>
      <c r="H344" s="25" t="s">
        <v>589</v>
      </c>
      <c r="I344" s="25">
        <v>3000</v>
      </c>
      <c r="J344" s="25" t="s">
        <v>150</v>
      </c>
      <c r="K344" s="59">
        <v>11.21</v>
      </c>
      <c r="L344" s="79"/>
    </row>
    <row r="345" spans="1:12" s="97" customFormat="1" ht="27" customHeight="1" x14ac:dyDescent="0.25">
      <c r="A345" s="65"/>
      <c r="B345" s="118" t="s">
        <v>381</v>
      </c>
      <c r="C345" s="119"/>
      <c r="D345" s="66">
        <f>SUM(D344)</f>
        <v>33630</v>
      </c>
      <c r="E345" s="120" t="s">
        <v>382</v>
      </c>
      <c r="F345" s="121"/>
      <c r="G345" s="122"/>
      <c r="H345" s="94">
        <f>D345*1.21</f>
        <v>40692.299999999996</v>
      </c>
      <c r="I345" s="100"/>
      <c r="J345" s="100"/>
      <c r="K345" s="95"/>
      <c r="L345" s="96"/>
    </row>
    <row r="346" spans="1:12" s="80" customFormat="1" ht="27" customHeight="1" x14ac:dyDescent="0.25">
      <c r="A346" s="58">
        <v>1</v>
      </c>
      <c r="B346" s="54" t="s">
        <v>408</v>
      </c>
      <c r="C346" s="25" t="s">
        <v>409</v>
      </c>
      <c r="D346" s="53">
        <f>I346*K346</f>
        <v>12600</v>
      </c>
      <c r="E346" s="22" t="s">
        <v>410</v>
      </c>
      <c r="F346" s="22" t="s">
        <v>232</v>
      </c>
      <c r="G346" s="22" t="s">
        <v>239</v>
      </c>
      <c r="H346" s="25" t="s">
        <v>383</v>
      </c>
      <c r="I346" s="25">
        <v>700</v>
      </c>
      <c r="J346" s="25" t="s">
        <v>411</v>
      </c>
      <c r="K346" s="59">
        <v>18</v>
      </c>
      <c r="L346" s="79"/>
    </row>
    <row r="347" spans="1:12" s="97" customFormat="1" ht="27" customHeight="1" x14ac:dyDescent="0.25">
      <c r="A347" s="65"/>
      <c r="B347" s="118" t="s">
        <v>381</v>
      </c>
      <c r="C347" s="119"/>
      <c r="D347" s="66">
        <f>SUM(D346)</f>
        <v>12600</v>
      </c>
      <c r="E347" s="120" t="s">
        <v>382</v>
      </c>
      <c r="F347" s="121"/>
      <c r="G347" s="122"/>
      <c r="H347" s="94">
        <f>D347*1.21</f>
        <v>15246</v>
      </c>
      <c r="I347" s="100"/>
      <c r="J347" s="100"/>
      <c r="K347" s="95"/>
      <c r="L347" s="96"/>
    </row>
    <row r="348" spans="1:12" s="80" customFormat="1" ht="27" customHeight="1" x14ac:dyDescent="0.25">
      <c r="A348" s="58">
        <v>1</v>
      </c>
      <c r="B348" s="54" t="s">
        <v>414</v>
      </c>
      <c r="C348" s="25" t="s">
        <v>415</v>
      </c>
      <c r="D348" s="53">
        <f>I348*K348</f>
        <v>3600</v>
      </c>
      <c r="E348" s="22" t="s">
        <v>416</v>
      </c>
      <c r="F348" s="22" t="s">
        <v>232</v>
      </c>
      <c r="G348" s="22" t="s">
        <v>239</v>
      </c>
      <c r="H348" s="25" t="s">
        <v>383</v>
      </c>
      <c r="I348" s="25">
        <v>200</v>
      </c>
      <c r="J348" s="25" t="s">
        <v>417</v>
      </c>
      <c r="K348" s="59">
        <v>18</v>
      </c>
      <c r="L348" s="79"/>
    </row>
    <row r="349" spans="1:12" s="97" customFormat="1" ht="27" customHeight="1" x14ac:dyDescent="0.25">
      <c r="A349" s="65"/>
      <c r="B349" s="118" t="s">
        <v>381</v>
      </c>
      <c r="C349" s="119"/>
      <c r="D349" s="66">
        <f>SUM(D348)</f>
        <v>3600</v>
      </c>
      <c r="E349" s="120" t="s">
        <v>735</v>
      </c>
      <c r="F349" s="121"/>
      <c r="G349" s="122"/>
      <c r="H349" s="94">
        <f>D349*1.11</f>
        <v>3996.0000000000005</v>
      </c>
      <c r="I349" s="100"/>
      <c r="J349" s="100"/>
      <c r="K349" s="95"/>
      <c r="L349" s="96"/>
    </row>
    <row r="350" spans="1:12" s="80" customFormat="1" ht="27" customHeight="1" x14ac:dyDescent="0.25">
      <c r="A350" s="58">
        <v>1</v>
      </c>
      <c r="B350" s="54" t="s">
        <v>754</v>
      </c>
      <c r="C350" s="25" t="s">
        <v>110</v>
      </c>
      <c r="D350" s="53">
        <f t="shared" ref="D350" si="14">I350*K350</f>
        <v>862.5</v>
      </c>
      <c r="E350" s="22" t="s">
        <v>755</v>
      </c>
      <c r="F350" s="22" t="s">
        <v>232</v>
      </c>
      <c r="G350" s="22" t="s">
        <v>239</v>
      </c>
      <c r="H350" s="25" t="s">
        <v>383</v>
      </c>
      <c r="I350" s="25">
        <v>50</v>
      </c>
      <c r="J350" s="25" t="s">
        <v>150</v>
      </c>
      <c r="K350" s="59">
        <v>17.25</v>
      </c>
      <c r="L350" s="79"/>
    </row>
    <row r="351" spans="1:12" s="80" customFormat="1" ht="36" customHeight="1" x14ac:dyDescent="0.25">
      <c r="A351" s="58">
        <v>2</v>
      </c>
      <c r="B351" s="54" t="s">
        <v>597</v>
      </c>
      <c r="C351" s="25" t="s">
        <v>596</v>
      </c>
      <c r="D351" s="53">
        <f t="shared" ref="D351" si="15">I351*K351</f>
        <v>800</v>
      </c>
      <c r="E351" s="22" t="s">
        <v>755</v>
      </c>
      <c r="F351" s="22" t="s">
        <v>232</v>
      </c>
      <c r="G351" s="22" t="s">
        <v>239</v>
      </c>
      <c r="H351" s="25" t="s">
        <v>383</v>
      </c>
      <c r="I351" s="25">
        <v>4</v>
      </c>
      <c r="J351" s="25" t="s">
        <v>150</v>
      </c>
      <c r="K351" s="59">
        <v>200</v>
      </c>
      <c r="L351" s="79"/>
    </row>
    <row r="352" spans="1:12" s="97" customFormat="1" ht="27" customHeight="1" x14ac:dyDescent="0.25">
      <c r="A352" s="65"/>
      <c r="B352" s="118" t="s">
        <v>381</v>
      </c>
      <c r="C352" s="119"/>
      <c r="D352" s="66">
        <f>SUM(D350:D351)</f>
        <v>1662.5</v>
      </c>
      <c r="E352" s="120" t="s">
        <v>735</v>
      </c>
      <c r="F352" s="121"/>
      <c r="G352" s="122"/>
      <c r="H352" s="94">
        <f>D352*1.11</f>
        <v>1845.3750000000002</v>
      </c>
      <c r="I352" s="100"/>
      <c r="J352" s="100"/>
      <c r="K352" s="95"/>
      <c r="L352" s="96"/>
    </row>
    <row r="353" spans="1:17" s="80" customFormat="1" ht="27" customHeight="1" x14ac:dyDescent="0.25">
      <c r="A353" s="58">
        <v>1</v>
      </c>
      <c r="B353" s="54" t="s">
        <v>287</v>
      </c>
      <c r="C353" s="25" t="s">
        <v>73</v>
      </c>
      <c r="D353" s="53">
        <f t="shared" ref="D353:D361" si="16">I353*K353</f>
        <v>4500</v>
      </c>
      <c r="E353" s="22" t="s">
        <v>104</v>
      </c>
      <c r="F353" s="22" t="s">
        <v>233</v>
      </c>
      <c r="G353" s="22" t="s">
        <v>233</v>
      </c>
      <c r="H353" s="25" t="s">
        <v>742</v>
      </c>
      <c r="I353" s="25">
        <v>5</v>
      </c>
      <c r="J353" s="51" t="s">
        <v>150</v>
      </c>
      <c r="K353" s="60">
        <v>900</v>
      </c>
      <c r="L353" s="79"/>
    </row>
    <row r="354" spans="1:17" s="81" customFormat="1" ht="27" customHeight="1" x14ac:dyDescent="0.25">
      <c r="A354" s="58">
        <v>2</v>
      </c>
      <c r="B354" s="54" t="s">
        <v>288</v>
      </c>
      <c r="C354" s="25" t="s">
        <v>73</v>
      </c>
      <c r="D354" s="53">
        <f t="shared" si="16"/>
        <v>3750</v>
      </c>
      <c r="E354" s="22" t="s">
        <v>104</v>
      </c>
      <c r="F354" s="22" t="s">
        <v>233</v>
      </c>
      <c r="G354" s="22" t="s">
        <v>233</v>
      </c>
      <c r="H354" s="25" t="s">
        <v>742</v>
      </c>
      <c r="I354" s="25">
        <v>5</v>
      </c>
      <c r="J354" s="51" t="s">
        <v>150</v>
      </c>
      <c r="K354" s="60">
        <v>750</v>
      </c>
      <c r="L354" s="79"/>
      <c r="M354" s="80"/>
      <c r="N354" s="80"/>
      <c r="O354" s="80"/>
      <c r="P354" s="80"/>
      <c r="Q354" s="80"/>
    </row>
    <row r="355" spans="1:17" s="80" customFormat="1" ht="27" customHeight="1" x14ac:dyDescent="0.25">
      <c r="A355" s="58">
        <v>3</v>
      </c>
      <c r="B355" s="54" t="s">
        <v>289</v>
      </c>
      <c r="C355" s="25" t="s">
        <v>73</v>
      </c>
      <c r="D355" s="53">
        <f t="shared" si="16"/>
        <v>4500</v>
      </c>
      <c r="E355" s="22" t="s">
        <v>104</v>
      </c>
      <c r="F355" s="22" t="s">
        <v>233</v>
      </c>
      <c r="G355" s="22" t="s">
        <v>233</v>
      </c>
      <c r="H355" s="25" t="s">
        <v>742</v>
      </c>
      <c r="I355" s="25">
        <v>5</v>
      </c>
      <c r="J355" s="51" t="s">
        <v>150</v>
      </c>
      <c r="K355" s="60">
        <v>900</v>
      </c>
      <c r="L355" s="79"/>
    </row>
    <row r="356" spans="1:17" s="81" customFormat="1" ht="27" customHeight="1" x14ac:dyDescent="0.25">
      <c r="A356" s="58">
        <v>4</v>
      </c>
      <c r="B356" s="54" t="s">
        <v>290</v>
      </c>
      <c r="C356" s="25" t="s">
        <v>73</v>
      </c>
      <c r="D356" s="53">
        <f t="shared" si="16"/>
        <v>10000</v>
      </c>
      <c r="E356" s="22" t="s">
        <v>104</v>
      </c>
      <c r="F356" s="22" t="s">
        <v>233</v>
      </c>
      <c r="G356" s="22" t="s">
        <v>233</v>
      </c>
      <c r="H356" s="25" t="s">
        <v>742</v>
      </c>
      <c r="I356" s="25">
        <v>5</v>
      </c>
      <c r="J356" s="51" t="s">
        <v>150</v>
      </c>
      <c r="K356" s="60">
        <v>2000</v>
      </c>
      <c r="L356" s="79"/>
      <c r="M356" s="80"/>
      <c r="N356" s="80"/>
      <c r="O356" s="80"/>
      <c r="P356" s="80"/>
      <c r="Q356" s="80"/>
    </row>
    <row r="357" spans="1:17" s="80" customFormat="1" ht="27" customHeight="1" x14ac:dyDescent="0.25">
      <c r="A357" s="58">
        <v>5</v>
      </c>
      <c r="B357" s="54" t="s">
        <v>569</v>
      </c>
      <c r="C357" s="25" t="s">
        <v>73</v>
      </c>
      <c r="D357" s="53">
        <f t="shared" si="16"/>
        <v>850</v>
      </c>
      <c r="E357" s="22" t="s">
        <v>104</v>
      </c>
      <c r="F357" s="22" t="s">
        <v>233</v>
      </c>
      <c r="G357" s="22" t="s">
        <v>233</v>
      </c>
      <c r="H357" s="25" t="s">
        <v>742</v>
      </c>
      <c r="I357" s="25">
        <v>5</v>
      </c>
      <c r="J357" s="51" t="s">
        <v>150</v>
      </c>
      <c r="K357" s="60">
        <v>170</v>
      </c>
      <c r="L357" s="79"/>
    </row>
    <row r="358" spans="1:17" s="80" customFormat="1" ht="27" customHeight="1" x14ac:dyDescent="0.25">
      <c r="A358" s="58">
        <v>6</v>
      </c>
      <c r="B358" s="54" t="s">
        <v>570</v>
      </c>
      <c r="C358" s="25" t="s">
        <v>73</v>
      </c>
      <c r="D358" s="53">
        <f t="shared" ref="D358" si="17">I358*K358</f>
        <v>5000</v>
      </c>
      <c r="E358" s="22" t="s">
        <v>104</v>
      </c>
      <c r="F358" s="22" t="s">
        <v>233</v>
      </c>
      <c r="G358" s="22" t="s">
        <v>233</v>
      </c>
      <c r="H358" s="25" t="s">
        <v>742</v>
      </c>
      <c r="I358" s="25">
        <v>25</v>
      </c>
      <c r="J358" s="51" t="s">
        <v>150</v>
      </c>
      <c r="K358" s="60">
        <v>200</v>
      </c>
      <c r="L358" s="79"/>
    </row>
    <row r="359" spans="1:17" s="80" customFormat="1" ht="27" customHeight="1" x14ac:dyDescent="0.25">
      <c r="A359" s="58">
        <v>7</v>
      </c>
      <c r="B359" s="54" t="s">
        <v>756</v>
      </c>
      <c r="C359" s="25" t="s">
        <v>73</v>
      </c>
      <c r="D359" s="53">
        <f t="shared" si="16"/>
        <v>28500</v>
      </c>
      <c r="E359" s="22" t="s">
        <v>104</v>
      </c>
      <c r="F359" s="22" t="s">
        <v>233</v>
      </c>
      <c r="G359" s="22" t="s">
        <v>233</v>
      </c>
      <c r="H359" s="25" t="s">
        <v>383</v>
      </c>
      <c r="I359" s="25">
        <v>30</v>
      </c>
      <c r="J359" s="51" t="s">
        <v>150</v>
      </c>
      <c r="K359" s="60">
        <v>950</v>
      </c>
      <c r="L359" s="79"/>
    </row>
    <row r="360" spans="1:17" s="80" customFormat="1" ht="27" customHeight="1" x14ac:dyDescent="0.25">
      <c r="A360" s="58">
        <v>8</v>
      </c>
      <c r="B360" s="54" t="s">
        <v>291</v>
      </c>
      <c r="C360" s="25" t="s">
        <v>377</v>
      </c>
      <c r="D360" s="53">
        <f t="shared" si="16"/>
        <v>4100</v>
      </c>
      <c r="E360" s="22" t="s">
        <v>104</v>
      </c>
      <c r="F360" s="22" t="s">
        <v>233</v>
      </c>
      <c r="G360" s="22" t="s">
        <v>233</v>
      </c>
      <c r="H360" s="25" t="s">
        <v>742</v>
      </c>
      <c r="I360" s="25">
        <v>5</v>
      </c>
      <c r="J360" s="51" t="s">
        <v>150</v>
      </c>
      <c r="K360" s="60">
        <v>820</v>
      </c>
      <c r="L360" s="79"/>
    </row>
    <row r="361" spans="1:17" s="81" customFormat="1" ht="27" customHeight="1" x14ac:dyDescent="0.25">
      <c r="A361" s="58">
        <v>9</v>
      </c>
      <c r="B361" s="83" t="s">
        <v>599</v>
      </c>
      <c r="C361" s="25" t="s">
        <v>598</v>
      </c>
      <c r="D361" s="53">
        <f t="shared" si="16"/>
        <v>5000</v>
      </c>
      <c r="E361" s="22" t="s">
        <v>104</v>
      </c>
      <c r="F361" s="22" t="s">
        <v>233</v>
      </c>
      <c r="G361" s="22" t="s">
        <v>233</v>
      </c>
      <c r="H361" s="25" t="s">
        <v>589</v>
      </c>
      <c r="I361" s="84">
        <v>40</v>
      </c>
      <c r="J361" s="84" t="s">
        <v>136</v>
      </c>
      <c r="K361" s="60">
        <v>125</v>
      </c>
      <c r="L361" s="79"/>
      <c r="M361" s="80"/>
      <c r="N361" s="80"/>
      <c r="O361" s="80"/>
      <c r="P361" s="80"/>
      <c r="Q361" s="80"/>
    </row>
    <row r="362" spans="1:17" s="97" customFormat="1" ht="27" customHeight="1" x14ac:dyDescent="0.25">
      <c r="A362" s="65"/>
      <c r="B362" s="118" t="s">
        <v>381</v>
      </c>
      <c r="C362" s="119"/>
      <c r="D362" s="66">
        <f>SUM(D353:D361)</f>
        <v>66200</v>
      </c>
      <c r="E362" s="120" t="s">
        <v>382</v>
      </c>
      <c r="F362" s="121"/>
      <c r="G362" s="122"/>
      <c r="H362" s="94">
        <f>D362*1.21</f>
        <v>80102</v>
      </c>
      <c r="I362" s="100"/>
      <c r="J362" s="100"/>
      <c r="K362" s="95"/>
      <c r="L362" s="96"/>
    </row>
    <row r="363" spans="1:17" s="81" customFormat="1" ht="27" customHeight="1" x14ac:dyDescent="0.25">
      <c r="A363" s="58">
        <v>1</v>
      </c>
      <c r="B363" s="54" t="s">
        <v>178</v>
      </c>
      <c r="C363" s="25" t="s">
        <v>76</v>
      </c>
      <c r="D363" s="53">
        <f t="shared" ref="D363:D394" si="18">I363*K363</f>
        <v>500</v>
      </c>
      <c r="E363" s="22" t="s">
        <v>33</v>
      </c>
      <c r="F363" s="22" t="s">
        <v>237</v>
      </c>
      <c r="G363" s="22" t="s">
        <v>237</v>
      </c>
      <c r="H363" s="25" t="s">
        <v>742</v>
      </c>
      <c r="I363" s="25">
        <v>1</v>
      </c>
      <c r="J363" s="51" t="s">
        <v>150</v>
      </c>
      <c r="K363" s="60">
        <v>500</v>
      </c>
      <c r="L363" s="79"/>
      <c r="M363" s="80"/>
      <c r="N363" s="80"/>
      <c r="O363" s="80"/>
      <c r="P363" s="80"/>
      <c r="Q363" s="80"/>
    </row>
    <row r="364" spans="1:17" s="80" customFormat="1" ht="27" customHeight="1" x14ac:dyDescent="0.25">
      <c r="A364" s="58">
        <v>2</v>
      </c>
      <c r="B364" s="54" t="s">
        <v>313</v>
      </c>
      <c r="C364" s="25" t="s">
        <v>76</v>
      </c>
      <c r="D364" s="53">
        <f t="shared" si="18"/>
        <v>2490</v>
      </c>
      <c r="E364" s="22" t="s">
        <v>33</v>
      </c>
      <c r="F364" s="22" t="s">
        <v>237</v>
      </c>
      <c r="G364" s="22" t="s">
        <v>237</v>
      </c>
      <c r="H364" s="25" t="s">
        <v>574</v>
      </c>
      <c r="I364" s="25">
        <v>1</v>
      </c>
      <c r="J364" s="51" t="s">
        <v>150</v>
      </c>
      <c r="K364" s="60">
        <v>2490</v>
      </c>
      <c r="L364" s="79"/>
    </row>
    <row r="365" spans="1:17" s="81" customFormat="1" ht="27" customHeight="1" x14ac:dyDescent="0.25">
      <c r="A365" s="58">
        <v>3</v>
      </c>
      <c r="B365" s="54" t="s">
        <v>314</v>
      </c>
      <c r="C365" s="25" t="s">
        <v>76</v>
      </c>
      <c r="D365" s="53">
        <f t="shared" si="18"/>
        <v>800</v>
      </c>
      <c r="E365" s="22" t="s">
        <v>33</v>
      </c>
      <c r="F365" s="22" t="s">
        <v>237</v>
      </c>
      <c r="G365" s="22" t="s">
        <v>237</v>
      </c>
      <c r="H365" s="25" t="s">
        <v>574</v>
      </c>
      <c r="I365" s="25">
        <v>1</v>
      </c>
      <c r="J365" s="51" t="s">
        <v>150</v>
      </c>
      <c r="K365" s="60">
        <v>800</v>
      </c>
      <c r="L365" s="79"/>
      <c r="M365" s="80"/>
      <c r="N365" s="80"/>
      <c r="O365" s="80"/>
      <c r="P365" s="80"/>
      <c r="Q365" s="80"/>
    </row>
    <row r="366" spans="1:17" s="80" customFormat="1" ht="27" customHeight="1" x14ac:dyDescent="0.25">
      <c r="A366" s="58">
        <v>4</v>
      </c>
      <c r="B366" s="54" t="s">
        <v>504</v>
      </c>
      <c r="C366" s="25" t="s">
        <v>76</v>
      </c>
      <c r="D366" s="53">
        <f t="shared" si="18"/>
        <v>2490</v>
      </c>
      <c r="E366" s="22" t="s">
        <v>33</v>
      </c>
      <c r="F366" s="22" t="s">
        <v>238</v>
      </c>
      <c r="G366" s="22" t="s">
        <v>238</v>
      </c>
      <c r="H366" s="25"/>
      <c r="I366" s="25">
        <v>1</v>
      </c>
      <c r="J366" s="25" t="s">
        <v>150</v>
      </c>
      <c r="K366" s="59">
        <v>2490</v>
      </c>
      <c r="L366" s="79"/>
    </row>
    <row r="367" spans="1:17" s="80" customFormat="1" ht="27" customHeight="1" x14ac:dyDescent="0.25">
      <c r="A367" s="58">
        <v>5</v>
      </c>
      <c r="B367" s="54" t="s">
        <v>343</v>
      </c>
      <c r="C367" s="25" t="s">
        <v>76</v>
      </c>
      <c r="D367" s="53">
        <f t="shared" si="18"/>
        <v>2400</v>
      </c>
      <c r="E367" s="22" t="s">
        <v>33</v>
      </c>
      <c r="F367" s="22" t="s">
        <v>237</v>
      </c>
      <c r="G367" s="22" t="s">
        <v>237</v>
      </c>
      <c r="H367" s="25" t="s">
        <v>743</v>
      </c>
      <c r="I367" s="25">
        <v>3</v>
      </c>
      <c r="J367" s="25" t="s">
        <v>150</v>
      </c>
      <c r="K367" s="61">
        <v>800</v>
      </c>
      <c r="L367" s="79"/>
    </row>
    <row r="368" spans="1:17" s="80" customFormat="1" ht="27" customHeight="1" x14ac:dyDescent="0.25">
      <c r="A368" s="58">
        <v>6</v>
      </c>
      <c r="B368" s="54" t="s">
        <v>683</v>
      </c>
      <c r="C368" s="25" t="s">
        <v>76</v>
      </c>
      <c r="D368" s="53">
        <f t="shared" si="18"/>
        <v>0</v>
      </c>
      <c r="E368" s="22" t="s">
        <v>33</v>
      </c>
      <c r="F368" s="22" t="s">
        <v>238</v>
      </c>
      <c r="G368" s="22" t="s">
        <v>238</v>
      </c>
      <c r="H368" s="25" t="s">
        <v>383</v>
      </c>
      <c r="I368" s="25">
        <v>0</v>
      </c>
      <c r="J368" s="25" t="s">
        <v>150</v>
      </c>
      <c r="K368" s="59">
        <v>1000</v>
      </c>
      <c r="L368" s="79"/>
    </row>
    <row r="369" spans="1:17" s="80" customFormat="1" ht="27" customHeight="1" x14ac:dyDescent="0.25">
      <c r="A369" s="58">
        <v>7</v>
      </c>
      <c r="B369" s="54" t="s">
        <v>284</v>
      </c>
      <c r="C369" s="25" t="s">
        <v>215</v>
      </c>
      <c r="D369" s="53">
        <f t="shared" si="18"/>
        <v>750</v>
      </c>
      <c r="E369" s="22" t="s">
        <v>33</v>
      </c>
      <c r="F369" s="22" t="s">
        <v>237</v>
      </c>
      <c r="G369" s="22" t="s">
        <v>237</v>
      </c>
      <c r="H369" s="25" t="s">
        <v>742</v>
      </c>
      <c r="I369" s="25">
        <v>25</v>
      </c>
      <c r="J369" s="51" t="s">
        <v>150</v>
      </c>
      <c r="K369" s="60">
        <v>30</v>
      </c>
      <c r="L369" s="79"/>
    </row>
    <row r="370" spans="1:17" s="81" customFormat="1" ht="27" customHeight="1" x14ac:dyDescent="0.25">
      <c r="A370" s="58">
        <v>8</v>
      </c>
      <c r="B370" s="54" t="s">
        <v>285</v>
      </c>
      <c r="C370" s="25" t="s">
        <v>215</v>
      </c>
      <c r="D370" s="53">
        <f t="shared" si="18"/>
        <v>450</v>
      </c>
      <c r="E370" s="22" t="s">
        <v>33</v>
      </c>
      <c r="F370" s="22" t="s">
        <v>237</v>
      </c>
      <c r="G370" s="22" t="s">
        <v>237</v>
      </c>
      <c r="H370" s="25" t="s">
        <v>742</v>
      </c>
      <c r="I370" s="25">
        <v>15</v>
      </c>
      <c r="J370" s="51" t="s">
        <v>150</v>
      </c>
      <c r="K370" s="60">
        <v>30</v>
      </c>
      <c r="L370" s="79"/>
      <c r="M370" s="80"/>
      <c r="N370" s="80"/>
      <c r="O370" s="80"/>
      <c r="P370" s="80"/>
      <c r="Q370" s="80"/>
    </row>
    <row r="371" spans="1:17" s="81" customFormat="1" ht="27" customHeight="1" x14ac:dyDescent="0.25">
      <c r="A371" s="58">
        <v>9</v>
      </c>
      <c r="B371" s="54" t="s">
        <v>286</v>
      </c>
      <c r="C371" s="25" t="s">
        <v>215</v>
      </c>
      <c r="D371" s="53">
        <f t="shared" si="18"/>
        <v>450</v>
      </c>
      <c r="E371" s="22" t="s">
        <v>33</v>
      </c>
      <c r="F371" s="22" t="s">
        <v>237</v>
      </c>
      <c r="G371" s="22" t="s">
        <v>237</v>
      </c>
      <c r="H371" s="25" t="s">
        <v>742</v>
      </c>
      <c r="I371" s="25">
        <v>15</v>
      </c>
      <c r="J371" s="51" t="s">
        <v>150</v>
      </c>
      <c r="K371" s="60">
        <v>30</v>
      </c>
      <c r="L371" s="79"/>
      <c r="M371" s="80"/>
      <c r="N371" s="80"/>
      <c r="O371" s="80"/>
      <c r="P371" s="80"/>
      <c r="Q371" s="80"/>
    </row>
    <row r="372" spans="1:17" s="81" customFormat="1" ht="27" customHeight="1" x14ac:dyDescent="0.25">
      <c r="A372" s="58">
        <v>10</v>
      </c>
      <c r="B372" s="54" t="s">
        <v>297</v>
      </c>
      <c r="C372" s="25" t="s">
        <v>96</v>
      </c>
      <c r="D372" s="53">
        <f t="shared" si="18"/>
        <v>2135</v>
      </c>
      <c r="E372" s="22" t="s">
        <v>33</v>
      </c>
      <c r="F372" s="22" t="s">
        <v>233</v>
      </c>
      <c r="G372" s="22" t="s">
        <v>233</v>
      </c>
      <c r="H372" s="25" t="s">
        <v>573</v>
      </c>
      <c r="I372" s="52">
        <v>1</v>
      </c>
      <c r="J372" s="25" t="s">
        <v>150</v>
      </c>
      <c r="K372" s="60">
        <v>2135</v>
      </c>
      <c r="L372" s="79"/>
      <c r="M372" s="80"/>
      <c r="N372" s="80"/>
      <c r="O372" s="80"/>
      <c r="P372" s="80"/>
      <c r="Q372" s="80"/>
    </row>
    <row r="373" spans="1:17" s="81" customFormat="1" ht="27" customHeight="1" x14ac:dyDescent="0.25">
      <c r="A373" s="58">
        <v>11</v>
      </c>
      <c r="B373" s="54" t="s">
        <v>708</v>
      </c>
      <c r="C373" s="25" t="s">
        <v>105</v>
      </c>
      <c r="D373" s="53">
        <f t="shared" si="18"/>
        <v>2066</v>
      </c>
      <c r="E373" s="22" t="s">
        <v>33</v>
      </c>
      <c r="F373" s="22" t="s">
        <v>238</v>
      </c>
      <c r="G373" s="22" t="s">
        <v>238</v>
      </c>
      <c r="H373" s="25" t="s">
        <v>705</v>
      </c>
      <c r="I373" s="25">
        <v>1</v>
      </c>
      <c r="J373" s="25" t="s">
        <v>221</v>
      </c>
      <c r="K373" s="59">
        <v>2066</v>
      </c>
      <c r="L373" s="79"/>
      <c r="M373" s="80"/>
      <c r="N373" s="80"/>
      <c r="O373" s="80"/>
      <c r="P373" s="80"/>
      <c r="Q373" s="80"/>
    </row>
    <row r="374" spans="1:17" s="81" customFormat="1" ht="27" customHeight="1" x14ac:dyDescent="0.25">
      <c r="A374" s="58">
        <v>12</v>
      </c>
      <c r="B374" s="54" t="s">
        <v>709</v>
      </c>
      <c r="C374" s="25" t="s">
        <v>105</v>
      </c>
      <c r="D374" s="53">
        <f t="shared" si="18"/>
        <v>3470</v>
      </c>
      <c r="E374" s="22" t="s">
        <v>33</v>
      </c>
      <c r="F374" s="22" t="s">
        <v>238</v>
      </c>
      <c r="G374" s="22" t="s">
        <v>238</v>
      </c>
      <c r="H374" s="25" t="s">
        <v>705</v>
      </c>
      <c r="I374" s="25">
        <v>2</v>
      </c>
      <c r="J374" s="25" t="s">
        <v>221</v>
      </c>
      <c r="K374" s="59">
        <v>1735</v>
      </c>
      <c r="L374" s="79"/>
      <c r="M374" s="80"/>
      <c r="N374" s="80"/>
      <c r="O374" s="80"/>
      <c r="P374" s="80"/>
      <c r="Q374" s="80"/>
    </row>
    <row r="375" spans="1:17" s="81" customFormat="1" ht="27" customHeight="1" x14ac:dyDescent="0.25">
      <c r="A375" s="58">
        <v>13</v>
      </c>
      <c r="B375" s="54" t="s">
        <v>609</v>
      </c>
      <c r="C375" s="25" t="s">
        <v>105</v>
      </c>
      <c r="D375" s="53">
        <f t="shared" si="18"/>
        <v>0</v>
      </c>
      <c r="E375" s="22" t="s">
        <v>33</v>
      </c>
      <c r="F375" s="22" t="s">
        <v>237</v>
      </c>
      <c r="G375" s="22" t="s">
        <v>237</v>
      </c>
      <c r="H375" s="25" t="s">
        <v>607</v>
      </c>
      <c r="I375" s="52">
        <v>0</v>
      </c>
      <c r="J375" s="25" t="s">
        <v>150</v>
      </c>
      <c r="K375" s="60">
        <v>2025</v>
      </c>
      <c r="L375" s="79"/>
      <c r="M375" s="80"/>
      <c r="N375" s="80"/>
      <c r="O375" s="80"/>
      <c r="P375" s="80"/>
      <c r="Q375" s="80"/>
    </row>
    <row r="376" spans="1:17" s="81" customFormat="1" ht="27" customHeight="1" x14ac:dyDescent="0.25">
      <c r="A376" s="58">
        <v>14</v>
      </c>
      <c r="B376" s="54" t="s">
        <v>464</v>
      </c>
      <c r="C376" s="25" t="s">
        <v>465</v>
      </c>
      <c r="D376" s="53">
        <f t="shared" si="18"/>
        <v>2000</v>
      </c>
      <c r="E376" s="22" t="s">
        <v>33</v>
      </c>
      <c r="F376" s="22" t="s">
        <v>238</v>
      </c>
      <c r="G376" s="22" t="s">
        <v>238</v>
      </c>
      <c r="H376" s="25" t="s">
        <v>433</v>
      </c>
      <c r="I376" s="25">
        <v>4</v>
      </c>
      <c r="J376" s="25" t="s">
        <v>137</v>
      </c>
      <c r="K376" s="59">
        <v>500</v>
      </c>
      <c r="L376" s="79"/>
      <c r="M376" s="80"/>
      <c r="N376" s="80"/>
      <c r="O376" s="80"/>
      <c r="P376" s="80"/>
      <c r="Q376" s="80"/>
    </row>
    <row r="377" spans="1:17" s="81" customFormat="1" ht="27" customHeight="1" x14ac:dyDescent="0.25">
      <c r="A377" s="58">
        <v>15</v>
      </c>
      <c r="B377" s="54" t="s">
        <v>283</v>
      </c>
      <c r="C377" s="25" t="s">
        <v>217</v>
      </c>
      <c r="D377" s="53">
        <f t="shared" si="18"/>
        <v>1500</v>
      </c>
      <c r="E377" s="22" t="s">
        <v>33</v>
      </c>
      <c r="F377" s="22" t="s">
        <v>237</v>
      </c>
      <c r="G377" s="22" t="s">
        <v>237</v>
      </c>
      <c r="H377" s="25" t="s">
        <v>742</v>
      </c>
      <c r="I377" s="25">
        <v>1</v>
      </c>
      <c r="J377" s="51" t="s">
        <v>150</v>
      </c>
      <c r="K377" s="60">
        <v>1500</v>
      </c>
      <c r="L377" s="79"/>
      <c r="M377" s="80"/>
      <c r="N377" s="80"/>
      <c r="O377" s="80"/>
      <c r="P377" s="80"/>
      <c r="Q377" s="80"/>
    </row>
    <row r="378" spans="1:17" s="81" customFormat="1" ht="27" customHeight="1" x14ac:dyDescent="0.25">
      <c r="A378" s="58">
        <v>16</v>
      </c>
      <c r="B378" s="54" t="s">
        <v>710</v>
      </c>
      <c r="C378" s="25" t="s">
        <v>707</v>
      </c>
      <c r="D378" s="53">
        <f t="shared" si="18"/>
        <v>812</v>
      </c>
      <c r="E378" s="22" t="s">
        <v>33</v>
      </c>
      <c r="F378" s="22" t="s">
        <v>238</v>
      </c>
      <c r="G378" s="22" t="s">
        <v>238</v>
      </c>
      <c r="H378" s="25" t="s">
        <v>705</v>
      </c>
      <c r="I378" s="25">
        <v>2</v>
      </c>
      <c r="J378" s="25" t="s">
        <v>221</v>
      </c>
      <c r="K378" s="59">
        <v>406</v>
      </c>
      <c r="L378" s="79"/>
      <c r="M378" s="80"/>
      <c r="N378" s="80"/>
      <c r="O378" s="80"/>
      <c r="P378" s="80"/>
      <c r="Q378" s="80"/>
    </row>
    <row r="379" spans="1:17" s="81" customFormat="1" ht="27" customHeight="1" x14ac:dyDescent="0.25">
      <c r="A379" s="58">
        <v>17</v>
      </c>
      <c r="B379" s="54" t="s">
        <v>711</v>
      </c>
      <c r="C379" s="25" t="s">
        <v>707</v>
      </c>
      <c r="D379" s="53">
        <f t="shared" si="18"/>
        <v>725</v>
      </c>
      <c r="E379" s="22" t="s">
        <v>33</v>
      </c>
      <c r="F379" s="22" t="s">
        <v>238</v>
      </c>
      <c r="G379" s="22" t="s">
        <v>238</v>
      </c>
      <c r="H379" s="25" t="s">
        <v>705</v>
      </c>
      <c r="I379" s="25">
        <v>5</v>
      </c>
      <c r="J379" s="25" t="s">
        <v>221</v>
      </c>
      <c r="K379" s="59">
        <v>145</v>
      </c>
      <c r="L379" s="79"/>
      <c r="M379" s="80"/>
      <c r="N379" s="80"/>
      <c r="O379" s="80"/>
      <c r="P379" s="80"/>
      <c r="Q379" s="80"/>
    </row>
    <row r="380" spans="1:17" s="81" customFormat="1" ht="27" customHeight="1" x14ac:dyDescent="0.25">
      <c r="A380" s="58">
        <v>18</v>
      </c>
      <c r="B380" s="54" t="s">
        <v>712</v>
      </c>
      <c r="C380" s="25" t="s">
        <v>707</v>
      </c>
      <c r="D380" s="53">
        <f t="shared" si="18"/>
        <v>350</v>
      </c>
      <c r="E380" s="22" t="s">
        <v>33</v>
      </c>
      <c r="F380" s="22" t="s">
        <v>238</v>
      </c>
      <c r="G380" s="22" t="s">
        <v>238</v>
      </c>
      <c r="H380" s="25" t="s">
        <v>705</v>
      </c>
      <c r="I380" s="25">
        <v>5</v>
      </c>
      <c r="J380" s="25" t="s">
        <v>221</v>
      </c>
      <c r="K380" s="59">
        <v>70</v>
      </c>
      <c r="L380" s="79"/>
      <c r="M380" s="80"/>
      <c r="N380" s="80"/>
      <c r="O380" s="80"/>
      <c r="P380" s="80"/>
      <c r="Q380" s="80"/>
    </row>
    <row r="381" spans="1:17" s="80" customFormat="1" ht="37.5" customHeight="1" x14ac:dyDescent="0.25">
      <c r="A381" s="58">
        <v>19</v>
      </c>
      <c r="B381" s="54" t="s">
        <v>706</v>
      </c>
      <c r="C381" s="25" t="s">
        <v>707</v>
      </c>
      <c r="D381" s="53">
        <f t="shared" si="18"/>
        <v>210</v>
      </c>
      <c r="E381" s="22" t="s">
        <v>33</v>
      </c>
      <c r="F381" s="22" t="s">
        <v>238</v>
      </c>
      <c r="G381" s="22" t="s">
        <v>238</v>
      </c>
      <c r="H381" s="25" t="s">
        <v>705</v>
      </c>
      <c r="I381" s="25">
        <v>1</v>
      </c>
      <c r="J381" s="25" t="s">
        <v>221</v>
      </c>
      <c r="K381" s="59">
        <v>210</v>
      </c>
      <c r="L381" s="79"/>
    </row>
    <row r="382" spans="1:17" s="80" customFormat="1" ht="37.5" customHeight="1" x14ac:dyDescent="0.25">
      <c r="A382" s="58">
        <v>20</v>
      </c>
      <c r="B382" s="54" t="s">
        <v>727</v>
      </c>
      <c r="C382" s="25" t="s">
        <v>707</v>
      </c>
      <c r="D382" s="53">
        <f t="shared" si="18"/>
        <v>1500</v>
      </c>
      <c r="E382" s="22" t="s">
        <v>33</v>
      </c>
      <c r="F382" s="22" t="s">
        <v>238</v>
      </c>
      <c r="G382" s="22" t="s">
        <v>238</v>
      </c>
      <c r="H382" s="25" t="s">
        <v>705</v>
      </c>
      <c r="I382" s="25">
        <v>1</v>
      </c>
      <c r="J382" s="25" t="s">
        <v>221</v>
      </c>
      <c r="K382" s="59">
        <v>1500</v>
      </c>
      <c r="L382" s="79"/>
    </row>
    <row r="383" spans="1:17" s="80" customFormat="1" ht="37.5" customHeight="1" x14ac:dyDescent="0.25">
      <c r="A383" s="58">
        <v>21</v>
      </c>
      <c r="B383" s="54" t="s">
        <v>535</v>
      </c>
      <c r="C383" s="25" t="s">
        <v>536</v>
      </c>
      <c r="D383" s="53">
        <f t="shared" si="18"/>
        <v>2000</v>
      </c>
      <c r="E383" s="22" t="s">
        <v>33</v>
      </c>
      <c r="F383" s="22" t="s">
        <v>238</v>
      </c>
      <c r="G383" s="22" t="s">
        <v>238</v>
      </c>
      <c r="H383" s="25" t="s">
        <v>433</v>
      </c>
      <c r="I383" s="25">
        <v>10</v>
      </c>
      <c r="J383" s="25" t="s">
        <v>212</v>
      </c>
      <c r="K383" s="59">
        <v>200</v>
      </c>
      <c r="L383" s="79"/>
    </row>
    <row r="384" spans="1:17" s="80" customFormat="1" ht="37.5" customHeight="1" x14ac:dyDescent="0.25">
      <c r="A384" s="58">
        <v>22</v>
      </c>
      <c r="B384" s="54" t="s">
        <v>537</v>
      </c>
      <c r="C384" s="25" t="s">
        <v>536</v>
      </c>
      <c r="D384" s="53">
        <f t="shared" si="18"/>
        <v>2000</v>
      </c>
      <c r="E384" s="22" t="s">
        <v>33</v>
      </c>
      <c r="F384" s="22" t="s">
        <v>238</v>
      </c>
      <c r="G384" s="22" t="s">
        <v>238</v>
      </c>
      <c r="H384" s="25" t="s">
        <v>433</v>
      </c>
      <c r="I384" s="25">
        <v>10</v>
      </c>
      <c r="J384" s="25" t="s">
        <v>212</v>
      </c>
      <c r="K384" s="59">
        <v>200</v>
      </c>
      <c r="L384" s="79"/>
    </row>
    <row r="385" spans="1:17" s="80" customFormat="1" ht="37.5" customHeight="1" x14ac:dyDescent="0.25">
      <c r="A385" s="58">
        <v>23</v>
      </c>
      <c r="B385" s="54" t="s">
        <v>446</v>
      </c>
      <c r="C385" s="25" t="s">
        <v>219</v>
      </c>
      <c r="D385" s="53">
        <f t="shared" si="18"/>
        <v>2240</v>
      </c>
      <c r="E385" s="22" t="s">
        <v>33</v>
      </c>
      <c r="F385" s="22" t="s">
        <v>238</v>
      </c>
      <c r="G385" s="22" t="s">
        <v>238</v>
      </c>
      <c r="H385" s="25" t="s">
        <v>433</v>
      </c>
      <c r="I385" s="25">
        <v>1</v>
      </c>
      <c r="J385" s="25" t="s">
        <v>212</v>
      </c>
      <c r="K385" s="59">
        <v>2240</v>
      </c>
      <c r="L385" s="79"/>
    </row>
    <row r="386" spans="1:17" s="80" customFormat="1" ht="37.5" customHeight="1" x14ac:dyDescent="0.25">
      <c r="A386" s="58">
        <v>24</v>
      </c>
      <c r="B386" s="54" t="s">
        <v>309</v>
      </c>
      <c r="C386" s="25" t="s">
        <v>82</v>
      </c>
      <c r="D386" s="53">
        <f t="shared" si="18"/>
        <v>1500</v>
      </c>
      <c r="E386" s="22" t="s">
        <v>33</v>
      </c>
      <c r="F386" s="22" t="s">
        <v>237</v>
      </c>
      <c r="G386" s="22" t="s">
        <v>237</v>
      </c>
      <c r="H386" s="25" t="s">
        <v>744</v>
      </c>
      <c r="I386" s="52">
        <v>1</v>
      </c>
      <c r="J386" s="25" t="s">
        <v>150</v>
      </c>
      <c r="K386" s="60">
        <v>1500</v>
      </c>
      <c r="L386" s="79"/>
    </row>
    <row r="387" spans="1:17" s="80" customFormat="1" ht="37.5" customHeight="1" x14ac:dyDescent="0.25">
      <c r="A387" s="58">
        <v>25</v>
      </c>
      <c r="B387" s="54" t="s">
        <v>684</v>
      </c>
      <c r="C387" s="25" t="s">
        <v>30</v>
      </c>
      <c r="D387" s="53">
        <f t="shared" si="18"/>
        <v>0</v>
      </c>
      <c r="E387" s="22" t="s">
        <v>33</v>
      </c>
      <c r="F387" s="22" t="s">
        <v>238</v>
      </c>
      <c r="G387" s="22" t="s">
        <v>238</v>
      </c>
      <c r="H387" s="25" t="s">
        <v>383</v>
      </c>
      <c r="I387" s="25">
        <v>0</v>
      </c>
      <c r="J387" s="25" t="s">
        <v>150</v>
      </c>
      <c r="K387" s="59">
        <v>400</v>
      </c>
      <c r="L387" s="79"/>
    </row>
    <row r="388" spans="1:17" s="80" customFormat="1" ht="37.5" customHeight="1" x14ac:dyDescent="0.25">
      <c r="A388" s="58">
        <v>26</v>
      </c>
      <c r="B388" s="54" t="s">
        <v>627</v>
      </c>
      <c r="C388" s="25" t="s">
        <v>30</v>
      </c>
      <c r="D388" s="53">
        <f t="shared" si="18"/>
        <v>1100</v>
      </c>
      <c r="E388" s="22" t="s">
        <v>33</v>
      </c>
      <c r="F388" s="22" t="s">
        <v>233</v>
      </c>
      <c r="G388" s="22" t="s">
        <v>233</v>
      </c>
      <c r="H388" s="25" t="s">
        <v>626</v>
      </c>
      <c r="I388" s="52">
        <v>2</v>
      </c>
      <c r="J388" s="25" t="s">
        <v>137</v>
      </c>
      <c r="K388" s="60">
        <v>550</v>
      </c>
      <c r="L388" s="79"/>
    </row>
    <row r="389" spans="1:17" s="81" customFormat="1" ht="27" customHeight="1" x14ac:dyDescent="0.25">
      <c r="A389" s="58">
        <v>27</v>
      </c>
      <c r="B389" s="54" t="s">
        <v>563</v>
      </c>
      <c r="C389" s="25" t="s">
        <v>30</v>
      </c>
      <c r="D389" s="53">
        <f t="shared" si="18"/>
        <v>1650</v>
      </c>
      <c r="E389" s="22" t="s">
        <v>33</v>
      </c>
      <c r="F389" s="22" t="s">
        <v>233</v>
      </c>
      <c r="G389" s="22" t="s">
        <v>233</v>
      </c>
      <c r="H389" s="25" t="s">
        <v>746</v>
      </c>
      <c r="I389" s="52">
        <v>3</v>
      </c>
      <c r="J389" s="25" t="s">
        <v>137</v>
      </c>
      <c r="K389" s="60">
        <v>550</v>
      </c>
      <c r="L389" s="79"/>
      <c r="M389" s="80"/>
      <c r="N389" s="80"/>
      <c r="O389" s="80"/>
      <c r="P389" s="80"/>
      <c r="Q389" s="80"/>
    </row>
    <row r="390" spans="1:17" s="80" customFormat="1" ht="27" customHeight="1" x14ac:dyDescent="0.25">
      <c r="A390" s="58">
        <v>28</v>
      </c>
      <c r="B390" s="54" t="s">
        <v>563</v>
      </c>
      <c r="C390" s="25" t="s">
        <v>30</v>
      </c>
      <c r="D390" s="53">
        <f t="shared" si="18"/>
        <v>2750</v>
      </c>
      <c r="E390" s="22" t="s">
        <v>33</v>
      </c>
      <c r="F390" s="22" t="s">
        <v>233</v>
      </c>
      <c r="G390" s="22" t="s">
        <v>233</v>
      </c>
      <c r="H390" s="25" t="s">
        <v>745</v>
      </c>
      <c r="I390" s="52">
        <v>5</v>
      </c>
      <c r="J390" s="25" t="s">
        <v>137</v>
      </c>
      <c r="K390" s="60">
        <v>550</v>
      </c>
      <c r="L390" s="79"/>
    </row>
    <row r="391" spans="1:17" s="80" customFormat="1" ht="27" customHeight="1" x14ac:dyDescent="0.25">
      <c r="A391" s="58">
        <v>29</v>
      </c>
      <c r="B391" s="54" t="s">
        <v>564</v>
      </c>
      <c r="C391" s="25" t="s">
        <v>30</v>
      </c>
      <c r="D391" s="53">
        <f t="shared" si="18"/>
        <v>3000</v>
      </c>
      <c r="E391" s="22" t="s">
        <v>33</v>
      </c>
      <c r="F391" s="22" t="s">
        <v>233</v>
      </c>
      <c r="G391" s="22" t="s">
        <v>233</v>
      </c>
      <c r="H391" s="25" t="s">
        <v>745</v>
      </c>
      <c r="I391" s="52">
        <v>10</v>
      </c>
      <c r="J391" s="25" t="s">
        <v>137</v>
      </c>
      <c r="K391" s="60">
        <v>300</v>
      </c>
      <c r="L391" s="79"/>
    </row>
    <row r="392" spans="1:17" s="80" customFormat="1" ht="27" customHeight="1" x14ac:dyDescent="0.25">
      <c r="A392" s="58">
        <v>30</v>
      </c>
      <c r="B392" s="54" t="s">
        <v>306</v>
      </c>
      <c r="C392" s="25" t="s">
        <v>30</v>
      </c>
      <c r="D392" s="53">
        <f t="shared" si="18"/>
        <v>2000</v>
      </c>
      <c r="E392" s="22" t="s">
        <v>33</v>
      </c>
      <c r="F392" s="22" t="s">
        <v>237</v>
      </c>
      <c r="G392" s="22" t="s">
        <v>237</v>
      </c>
      <c r="H392" s="25" t="s">
        <v>744</v>
      </c>
      <c r="I392" s="52">
        <v>10</v>
      </c>
      <c r="J392" s="25" t="s">
        <v>150</v>
      </c>
      <c r="K392" s="60">
        <v>200</v>
      </c>
      <c r="L392" s="79"/>
    </row>
    <row r="393" spans="1:17" s="80" customFormat="1" ht="27" customHeight="1" x14ac:dyDescent="0.25">
      <c r="A393" s="58">
        <v>31</v>
      </c>
      <c r="B393" s="54" t="s">
        <v>307</v>
      </c>
      <c r="C393" s="25" t="s">
        <v>30</v>
      </c>
      <c r="D393" s="53">
        <f t="shared" si="18"/>
        <v>400</v>
      </c>
      <c r="E393" s="22" t="s">
        <v>33</v>
      </c>
      <c r="F393" s="22" t="s">
        <v>237</v>
      </c>
      <c r="G393" s="22" t="s">
        <v>237</v>
      </c>
      <c r="H393" s="25" t="s">
        <v>744</v>
      </c>
      <c r="I393" s="52">
        <v>1</v>
      </c>
      <c r="J393" s="25" t="s">
        <v>150</v>
      </c>
      <c r="K393" s="60">
        <v>400</v>
      </c>
      <c r="L393" s="79"/>
    </row>
    <row r="394" spans="1:17" s="81" customFormat="1" ht="27" customHeight="1" x14ac:dyDescent="0.25">
      <c r="A394" s="58">
        <v>32</v>
      </c>
      <c r="B394" s="54" t="s">
        <v>295</v>
      </c>
      <c r="C394" s="25" t="s">
        <v>30</v>
      </c>
      <c r="D394" s="53">
        <f t="shared" si="18"/>
        <v>800</v>
      </c>
      <c r="E394" s="22" t="s">
        <v>33</v>
      </c>
      <c r="F394" s="22" t="s">
        <v>231</v>
      </c>
      <c r="G394" s="22" t="s">
        <v>231</v>
      </c>
      <c r="H394" s="25" t="s">
        <v>751</v>
      </c>
      <c r="I394" s="52">
        <v>8</v>
      </c>
      <c r="J394" s="25" t="s">
        <v>137</v>
      </c>
      <c r="K394" s="60">
        <v>100</v>
      </c>
      <c r="L394" s="79"/>
      <c r="M394" s="80"/>
      <c r="N394" s="80"/>
      <c r="O394" s="80"/>
      <c r="P394" s="80"/>
      <c r="Q394" s="80"/>
    </row>
    <row r="395" spans="1:17" s="81" customFormat="1" ht="27" customHeight="1" x14ac:dyDescent="0.25">
      <c r="A395" s="58">
        <v>33</v>
      </c>
      <c r="B395" s="54" t="s">
        <v>685</v>
      </c>
      <c r="C395" s="25" t="s">
        <v>686</v>
      </c>
      <c r="D395" s="53">
        <f t="shared" ref="D395:D422" si="19">I395*K395</f>
        <v>0</v>
      </c>
      <c r="E395" s="22" t="s">
        <v>33</v>
      </c>
      <c r="F395" s="22" t="s">
        <v>238</v>
      </c>
      <c r="G395" s="22" t="s">
        <v>238</v>
      </c>
      <c r="H395" s="25" t="s">
        <v>383</v>
      </c>
      <c r="I395" s="25">
        <v>0</v>
      </c>
      <c r="J395" s="25" t="s">
        <v>150</v>
      </c>
      <c r="K395" s="59">
        <v>139</v>
      </c>
      <c r="L395" s="79"/>
      <c r="M395" s="80"/>
      <c r="N395" s="80"/>
      <c r="O395" s="80"/>
      <c r="P395" s="80"/>
      <c r="Q395" s="80"/>
    </row>
    <row r="396" spans="1:17" s="81" customFormat="1" ht="27" customHeight="1" x14ac:dyDescent="0.25">
      <c r="A396" s="58">
        <v>34</v>
      </c>
      <c r="B396" s="54" t="s">
        <v>731</v>
      </c>
      <c r="C396" s="25" t="s">
        <v>88</v>
      </c>
      <c r="D396" s="53">
        <f t="shared" si="19"/>
        <v>1360</v>
      </c>
      <c r="E396" s="22" t="s">
        <v>33</v>
      </c>
      <c r="F396" s="22" t="s">
        <v>238</v>
      </c>
      <c r="G396" s="22" t="s">
        <v>238</v>
      </c>
      <c r="H396" s="25" t="s">
        <v>730</v>
      </c>
      <c r="I396" s="25">
        <v>2</v>
      </c>
      <c r="J396" s="25" t="s">
        <v>150</v>
      </c>
      <c r="K396" s="59">
        <v>680</v>
      </c>
      <c r="L396" s="79"/>
      <c r="M396" s="80"/>
      <c r="N396" s="80"/>
      <c r="O396" s="80"/>
      <c r="P396" s="80"/>
      <c r="Q396" s="80"/>
    </row>
    <row r="397" spans="1:17" s="81" customFormat="1" ht="27" customHeight="1" x14ac:dyDescent="0.25">
      <c r="A397" s="58">
        <v>35</v>
      </c>
      <c r="B397" s="54" t="s">
        <v>687</v>
      </c>
      <c r="C397" s="25" t="s">
        <v>88</v>
      </c>
      <c r="D397" s="53">
        <f t="shared" si="19"/>
        <v>0</v>
      </c>
      <c r="E397" s="22" t="s">
        <v>33</v>
      </c>
      <c r="F397" s="22" t="s">
        <v>238</v>
      </c>
      <c r="G397" s="22" t="s">
        <v>238</v>
      </c>
      <c r="H397" s="25" t="s">
        <v>383</v>
      </c>
      <c r="I397" s="25">
        <v>0</v>
      </c>
      <c r="J397" s="25" t="s">
        <v>150</v>
      </c>
      <c r="K397" s="59">
        <v>700</v>
      </c>
      <c r="L397" s="79"/>
      <c r="M397" s="80"/>
      <c r="N397" s="80"/>
      <c r="O397" s="80"/>
      <c r="P397" s="80"/>
      <c r="Q397" s="80"/>
    </row>
    <row r="398" spans="1:17" s="80" customFormat="1" ht="27" customHeight="1" x14ac:dyDescent="0.25">
      <c r="A398" s="58">
        <v>36</v>
      </c>
      <c r="B398" s="54" t="s">
        <v>704</v>
      </c>
      <c r="C398" s="25" t="s">
        <v>88</v>
      </c>
      <c r="D398" s="53">
        <f t="shared" si="19"/>
        <v>700</v>
      </c>
      <c r="E398" s="22" t="s">
        <v>33</v>
      </c>
      <c r="F398" s="22" t="s">
        <v>237</v>
      </c>
      <c r="G398" s="22" t="s">
        <v>237</v>
      </c>
      <c r="H398" s="25" t="s">
        <v>751</v>
      </c>
      <c r="I398" s="52">
        <v>1</v>
      </c>
      <c r="J398" s="51" t="s">
        <v>150</v>
      </c>
      <c r="K398" s="60">
        <v>700</v>
      </c>
      <c r="L398" s="79"/>
    </row>
    <row r="399" spans="1:17" s="80" customFormat="1" ht="27" customHeight="1" x14ac:dyDescent="0.25">
      <c r="A399" s="58">
        <v>37</v>
      </c>
      <c r="B399" s="54" t="s">
        <v>131</v>
      </c>
      <c r="C399" s="25" t="s">
        <v>89</v>
      </c>
      <c r="D399" s="53">
        <f t="shared" si="19"/>
        <v>400</v>
      </c>
      <c r="E399" s="22" t="s">
        <v>33</v>
      </c>
      <c r="F399" s="22" t="s">
        <v>231</v>
      </c>
      <c r="G399" s="22" t="s">
        <v>231</v>
      </c>
      <c r="H399" s="25" t="s">
        <v>751</v>
      </c>
      <c r="I399" s="52">
        <v>1</v>
      </c>
      <c r="J399" s="25" t="s">
        <v>137</v>
      </c>
      <c r="K399" s="60">
        <v>400</v>
      </c>
      <c r="L399" s="79"/>
    </row>
    <row r="400" spans="1:17" s="81" customFormat="1" ht="27" customHeight="1" x14ac:dyDescent="0.25">
      <c r="A400" s="58">
        <v>38</v>
      </c>
      <c r="B400" s="54" t="s">
        <v>132</v>
      </c>
      <c r="C400" s="25" t="s">
        <v>89</v>
      </c>
      <c r="D400" s="53">
        <f t="shared" si="19"/>
        <v>1200</v>
      </c>
      <c r="E400" s="22" t="s">
        <v>33</v>
      </c>
      <c r="F400" s="22" t="s">
        <v>231</v>
      </c>
      <c r="G400" s="22" t="s">
        <v>231</v>
      </c>
      <c r="H400" s="25" t="s">
        <v>751</v>
      </c>
      <c r="I400" s="52">
        <v>2</v>
      </c>
      <c r="J400" s="25" t="s">
        <v>137</v>
      </c>
      <c r="K400" s="60">
        <v>600</v>
      </c>
      <c r="L400" s="79"/>
      <c r="M400" s="80"/>
      <c r="N400" s="80"/>
      <c r="O400" s="80"/>
      <c r="P400" s="80"/>
      <c r="Q400" s="80"/>
    </row>
    <row r="401" spans="1:17" s="80" customFormat="1" ht="27" customHeight="1" x14ac:dyDescent="0.25">
      <c r="A401" s="58">
        <v>39</v>
      </c>
      <c r="B401" s="54" t="s">
        <v>148</v>
      </c>
      <c r="C401" s="25" t="s">
        <v>77</v>
      </c>
      <c r="D401" s="53">
        <f t="shared" si="19"/>
        <v>230</v>
      </c>
      <c r="E401" s="22" t="s">
        <v>33</v>
      </c>
      <c r="F401" s="22" t="s">
        <v>233</v>
      </c>
      <c r="G401" s="22" t="s">
        <v>233</v>
      </c>
      <c r="H401" s="25" t="s">
        <v>573</v>
      </c>
      <c r="I401" s="52">
        <v>1</v>
      </c>
      <c r="J401" s="25" t="s">
        <v>150</v>
      </c>
      <c r="K401" s="60">
        <v>230</v>
      </c>
      <c r="L401" s="79"/>
    </row>
    <row r="402" spans="1:17" s="80" customFormat="1" ht="42.75" customHeight="1" x14ac:dyDescent="0.25">
      <c r="A402" s="58">
        <v>40</v>
      </c>
      <c r="B402" s="54" t="s">
        <v>308</v>
      </c>
      <c r="C402" s="25" t="s">
        <v>77</v>
      </c>
      <c r="D402" s="53">
        <f t="shared" si="19"/>
        <v>600</v>
      </c>
      <c r="E402" s="22" t="s">
        <v>33</v>
      </c>
      <c r="F402" s="22" t="s">
        <v>237</v>
      </c>
      <c r="G402" s="22" t="s">
        <v>237</v>
      </c>
      <c r="H402" s="25" t="s">
        <v>744</v>
      </c>
      <c r="I402" s="52">
        <v>2</v>
      </c>
      <c r="J402" s="25" t="s">
        <v>150</v>
      </c>
      <c r="K402" s="60">
        <v>300</v>
      </c>
      <c r="L402" s="79"/>
    </row>
    <row r="403" spans="1:17" s="80" customFormat="1" ht="42.75" customHeight="1" x14ac:dyDescent="0.25">
      <c r="A403" s="58">
        <v>41</v>
      </c>
      <c r="B403" s="82" t="s">
        <v>572</v>
      </c>
      <c r="C403" s="25" t="s">
        <v>77</v>
      </c>
      <c r="D403" s="53">
        <f t="shared" si="19"/>
        <v>3200</v>
      </c>
      <c r="E403" s="22" t="s">
        <v>33</v>
      </c>
      <c r="F403" s="22" t="s">
        <v>237</v>
      </c>
      <c r="G403" s="22" t="s">
        <v>237</v>
      </c>
      <c r="H403" s="25" t="s">
        <v>743</v>
      </c>
      <c r="I403" s="52">
        <v>4</v>
      </c>
      <c r="J403" s="51" t="s">
        <v>150</v>
      </c>
      <c r="K403" s="60">
        <v>800</v>
      </c>
      <c r="L403" s="79"/>
    </row>
    <row r="404" spans="1:17" s="80" customFormat="1" ht="27" customHeight="1" x14ac:dyDescent="0.25">
      <c r="A404" s="58">
        <v>42</v>
      </c>
      <c r="B404" s="54" t="s">
        <v>567</v>
      </c>
      <c r="C404" s="25" t="s">
        <v>77</v>
      </c>
      <c r="D404" s="53">
        <f t="shared" si="19"/>
        <v>3000</v>
      </c>
      <c r="E404" s="22" t="s">
        <v>33</v>
      </c>
      <c r="F404" s="22" t="s">
        <v>237</v>
      </c>
      <c r="G404" s="22" t="s">
        <v>237</v>
      </c>
      <c r="H404" s="25" t="s">
        <v>745</v>
      </c>
      <c r="I404" s="52">
        <v>3</v>
      </c>
      <c r="J404" s="51" t="s">
        <v>150</v>
      </c>
      <c r="K404" s="60">
        <v>1000</v>
      </c>
      <c r="L404" s="79"/>
    </row>
    <row r="405" spans="1:17" s="81" customFormat="1" ht="27" customHeight="1" x14ac:dyDescent="0.25">
      <c r="A405" s="58">
        <v>43</v>
      </c>
      <c r="B405" s="54" t="s">
        <v>728</v>
      </c>
      <c r="C405" s="25" t="s">
        <v>77</v>
      </c>
      <c r="D405" s="53">
        <f t="shared" si="19"/>
        <v>10000</v>
      </c>
      <c r="E405" s="22" t="s">
        <v>33</v>
      </c>
      <c r="F405" s="22" t="s">
        <v>238</v>
      </c>
      <c r="G405" s="22" t="s">
        <v>238</v>
      </c>
      <c r="H405" s="25" t="s">
        <v>705</v>
      </c>
      <c r="I405" s="25">
        <v>1</v>
      </c>
      <c r="J405" s="25" t="s">
        <v>221</v>
      </c>
      <c r="K405" s="59">
        <v>10000</v>
      </c>
      <c r="L405" s="79"/>
      <c r="M405" s="80"/>
      <c r="N405" s="80"/>
      <c r="O405" s="80"/>
      <c r="P405" s="80"/>
      <c r="Q405" s="80"/>
    </row>
    <row r="406" spans="1:17" s="80" customFormat="1" ht="27" customHeight="1" x14ac:dyDescent="0.25">
      <c r="A406" s="58">
        <v>44</v>
      </c>
      <c r="B406" s="54" t="s">
        <v>571</v>
      </c>
      <c r="C406" s="25" t="s">
        <v>77</v>
      </c>
      <c r="D406" s="53">
        <f t="shared" si="19"/>
        <v>1200</v>
      </c>
      <c r="E406" s="22" t="s">
        <v>33</v>
      </c>
      <c r="F406" s="22" t="s">
        <v>237</v>
      </c>
      <c r="G406" s="22" t="s">
        <v>237</v>
      </c>
      <c r="H406" s="25" t="s">
        <v>743</v>
      </c>
      <c r="I406" s="52">
        <v>2</v>
      </c>
      <c r="J406" s="25" t="s">
        <v>150</v>
      </c>
      <c r="K406" s="61">
        <v>600</v>
      </c>
      <c r="L406" s="79"/>
    </row>
    <row r="407" spans="1:17" s="80" customFormat="1" ht="27" customHeight="1" x14ac:dyDescent="0.25">
      <c r="A407" s="58">
        <v>45</v>
      </c>
      <c r="B407" s="54" t="s">
        <v>688</v>
      </c>
      <c r="C407" s="25" t="s">
        <v>689</v>
      </c>
      <c r="D407" s="53">
        <f t="shared" si="19"/>
        <v>21000</v>
      </c>
      <c r="E407" s="22" t="s">
        <v>33</v>
      </c>
      <c r="F407" s="22" t="s">
        <v>238</v>
      </c>
      <c r="G407" s="22" t="s">
        <v>238</v>
      </c>
      <c r="H407" s="25" t="s">
        <v>383</v>
      </c>
      <c r="I407" s="25">
        <v>30</v>
      </c>
      <c r="J407" s="25" t="s">
        <v>150</v>
      </c>
      <c r="K407" s="59">
        <v>700</v>
      </c>
      <c r="L407" s="79"/>
    </row>
    <row r="408" spans="1:17" s="80" customFormat="1" ht="37.5" customHeight="1" x14ac:dyDescent="0.25">
      <c r="A408" s="58">
        <v>46</v>
      </c>
      <c r="B408" s="54" t="s">
        <v>281</v>
      </c>
      <c r="C408" s="25" t="s">
        <v>216</v>
      </c>
      <c r="D408" s="53">
        <f t="shared" si="19"/>
        <v>500</v>
      </c>
      <c r="E408" s="22" t="s">
        <v>33</v>
      </c>
      <c r="F408" s="22" t="s">
        <v>237</v>
      </c>
      <c r="G408" s="22" t="s">
        <v>237</v>
      </c>
      <c r="H408" s="25" t="s">
        <v>742</v>
      </c>
      <c r="I408" s="25">
        <v>1</v>
      </c>
      <c r="J408" s="51" t="s">
        <v>150</v>
      </c>
      <c r="K408" s="60">
        <v>500</v>
      </c>
      <c r="L408" s="79"/>
    </row>
    <row r="409" spans="1:17" s="81" customFormat="1" ht="27" customHeight="1" x14ac:dyDescent="0.25">
      <c r="A409" s="58">
        <v>47</v>
      </c>
      <c r="B409" s="54" t="s">
        <v>282</v>
      </c>
      <c r="C409" s="25" t="s">
        <v>216</v>
      </c>
      <c r="D409" s="53">
        <f t="shared" si="19"/>
        <v>2000</v>
      </c>
      <c r="E409" s="22" t="s">
        <v>33</v>
      </c>
      <c r="F409" s="22" t="s">
        <v>237</v>
      </c>
      <c r="G409" s="22" t="s">
        <v>237</v>
      </c>
      <c r="H409" s="25" t="s">
        <v>742</v>
      </c>
      <c r="I409" s="25">
        <v>1</v>
      </c>
      <c r="J409" s="51" t="s">
        <v>150</v>
      </c>
      <c r="K409" s="60">
        <v>2000</v>
      </c>
      <c r="L409" s="79"/>
      <c r="M409" s="80"/>
      <c r="N409" s="80"/>
      <c r="O409" s="80"/>
      <c r="P409" s="80"/>
      <c r="Q409" s="80"/>
    </row>
    <row r="410" spans="1:17" s="81" customFormat="1" ht="27" customHeight="1" x14ac:dyDescent="0.25">
      <c r="A410" s="58">
        <v>48</v>
      </c>
      <c r="B410" s="54" t="s">
        <v>600</v>
      </c>
      <c r="C410" s="25" t="s">
        <v>601</v>
      </c>
      <c r="D410" s="53">
        <f t="shared" si="19"/>
        <v>500</v>
      </c>
      <c r="E410" s="22" t="s">
        <v>33</v>
      </c>
      <c r="F410" s="22" t="s">
        <v>237</v>
      </c>
      <c r="G410" s="22" t="s">
        <v>237</v>
      </c>
      <c r="H410" s="25" t="s">
        <v>589</v>
      </c>
      <c r="I410" s="51">
        <v>40</v>
      </c>
      <c r="J410" s="51" t="s">
        <v>150</v>
      </c>
      <c r="K410" s="60">
        <v>12.5</v>
      </c>
      <c r="L410" s="79"/>
      <c r="M410" s="80"/>
      <c r="N410" s="80"/>
      <c r="O410" s="80"/>
      <c r="P410" s="80"/>
      <c r="Q410" s="80"/>
    </row>
    <row r="411" spans="1:17" s="80" customFormat="1" ht="27" customHeight="1" x14ac:dyDescent="0.25">
      <c r="A411" s="58">
        <v>49</v>
      </c>
      <c r="B411" s="54" t="s">
        <v>147</v>
      </c>
      <c r="C411" s="25" t="s">
        <v>75</v>
      </c>
      <c r="D411" s="53">
        <f t="shared" si="19"/>
        <v>180</v>
      </c>
      <c r="E411" s="22" t="s">
        <v>33</v>
      </c>
      <c r="F411" s="22" t="s">
        <v>233</v>
      </c>
      <c r="G411" s="22" t="s">
        <v>233</v>
      </c>
      <c r="H411" s="25" t="s">
        <v>573</v>
      </c>
      <c r="I411" s="52">
        <v>2.4</v>
      </c>
      <c r="J411" s="25" t="s">
        <v>163</v>
      </c>
      <c r="K411" s="60">
        <v>75</v>
      </c>
      <c r="L411" s="79"/>
    </row>
    <row r="412" spans="1:17" s="81" customFormat="1" ht="27" customHeight="1" x14ac:dyDescent="0.25">
      <c r="A412" s="58">
        <v>50</v>
      </c>
      <c r="B412" s="54" t="s">
        <v>133</v>
      </c>
      <c r="C412" s="25" t="s">
        <v>75</v>
      </c>
      <c r="D412" s="53">
        <f t="shared" si="19"/>
        <v>300</v>
      </c>
      <c r="E412" s="22" t="s">
        <v>33</v>
      </c>
      <c r="F412" s="22" t="s">
        <v>231</v>
      </c>
      <c r="G412" s="22" t="s">
        <v>231</v>
      </c>
      <c r="H412" s="25" t="s">
        <v>751</v>
      </c>
      <c r="I412" s="52">
        <v>2</v>
      </c>
      <c r="J412" s="25" t="s">
        <v>139</v>
      </c>
      <c r="K412" s="60">
        <v>150</v>
      </c>
      <c r="L412" s="79"/>
      <c r="M412" s="80"/>
      <c r="N412" s="80"/>
      <c r="O412" s="80"/>
      <c r="P412" s="80"/>
      <c r="Q412" s="80"/>
    </row>
    <row r="413" spans="1:17" s="80" customFormat="1" ht="27" customHeight="1" x14ac:dyDescent="0.25">
      <c r="A413" s="58">
        <v>51</v>
      </c>
      <c r="B413" s="54" t="s">
        <v>190</v>
      </c>
      <c r="C413" s="25" t="s">
        <v>75</v>
      </c>
      <c r="D413" s="53">
        <f t="shared" si="19"/>
        <v>2500</v>
      </c>
      <c r="E413" s="22" t="s">
        <v>33</v>
      </c>
      <c r="F413" s="22" t="s">
        <v>238</v>
      </c>
      <c r="G413" s="22" t="s">
        <v>238</v>
      </c>
      <c r="H413" s="25" t="s">
        <v>433</v>
      </c>
      <c r="I413" s="52">
        <v>2</v>
      </c>
      <c r="J413" s="25" t="s">
        <v>137</v>
      </c>
      <c r="K413" s="59">
        <v>1250</v>
      </c>
      <c r="L413" s="79"/>
    </row>
    <row r="414" spans="1:17" s="80" customFormat="1" ht="27" customHeight="1" x14ac:dyDescent="0.25">
      <c r="A414" s="58">
        <v>52</v>
      </c>
      <c r="B414" s="54" t="s">
        <v>190</v>
      </c>
      <c r="C414" s="25" t="s">
        <v>75</v>
      </c>
      <c r="D414" s="53">
        <f t="shared" si="19"/>
        <v>1500</v>
      </c>
      <c r="E414" s="22" t="s">
        <v>33</v>
      </c>
      <c r="F414" s="22" t="s">
        <v>237</v>
      </c>
      <c r="G414" s="22" t="s">
        <v>237</v>
      </c>
      <c r="H414" s="25" t="s">
        <v>743</v>
      </c>
      <c r="I414" s="52">
        <v>3</v>
      </c>
      <c r="J414" s="25" t="s">
        <v>150</v>
      </c>
      <c r="K414" s="61">
        <v>500</v>
      </c>
      <c r="L414" s="79"/>
    </row>
    <row r="415" spans="1:17" s="81" customFormat="1" ht="27" customHeight="1" x14ac:dyDescent="0.25">
      <c r="A415" s="58">
        <v>53</v>
      </c>
      <c r="B415" s="54" t="s">
        <v>167</v>
      </c>
      <c r="C415" s="25" t="s">
        <v>83</v>
      </c>
      <c r="D415" s="53">
        <f t="shared" si="19"/>
        <v>200</v>
      </c>
      <c r="E415" s="22" t="s">
        <v>33</v>
      </c>
      <c r="F415" s="22" t="s">
        <v>237</v>
      </c>
      <c r="G415" s="22" t="s">
        <v>237</v>
      </c>
      <c r="H415" s="25" t="s">
        <v>744</v>
      </c>
      <c r="I415" s="52">
        <v>1</v>
      </c>
      <c r="J415" s="25" t="s">
        <v>150</v>
      </c>
      <c r="K415" s="60">
        <v>200</v>
      </c>
      <c r="L415" s="79"/>
      <c r="M415" s="80"/>
      <c r="N415" s="80"/>
      <c r="O415" s="80"/>
      <c r="P415" s="80"/>
      <c r="Q415" s="80"/>
    </row>
    <row r="416" spans="1:17" s="80" customFormat="1" ht="27" customHeight="1" x14ac:dyDescent="0.25">
      <c r="A416" s="58">
        <v>54</v>
      </c>
      <c r="B416" s="54" t="s">
        <v>310</v>
      </c>
      <c r="C416" s="25" t="s">
        <v>79</v>
      </c>
      <c r="D416" s="53">
        <f t="shared" si="19"/>
        <v>1499.9949999999999</v>
      </c>
      <c r="E416" s="22" t="s">
        <v>33</v>
      </c>
      <c r="F416" s="22" t="s">
        <v>237</v>
      </c>
      <c r="G416" s="22" t="s">
        <v>237</v>
      </c>
      <c r="H416" s="25" t="s">
        <v>744</v>
      </c>
      <c r="I416" s="52">
        <v>35</v>
      </c>
      <c r="J416" s="25" t="s">
        <v>163</v>
      </c>
      <c r="K416" s="60">
        <v>42.856999999999999</v>
      </c>
      <c r="L416" s="79"/>
    </row>
    <row r="417" spans="1:17" s="81" customFormat="1" ht="27" customHeight="1" x14ac:dyDescent="0.25">
      <c r="A417" s="58">
        <v>55</v>
      </c>
      <c r="B417" s="54" t="s">
        <v>439</v>
      </c>
      <c r="C417" s="25" t="s">
        <v>158</v>
      </c>
      <c r="D417" s="53">
        <f t="shared" si="19"/>
        <v>0</v>
      </c>
      <c r="E417" s="22" t="s">
        <v>33</v>
      </c>
      <c r="F417" s="22" t="s">
        <v>238</v>
      </c>
      <c r="G417" s="22" t="s">
        <v>238</v>
      </c>
      <c r="H417" s="25" t="s">
        <v>383</v>
      </c>
      <c r="I417" s="25">
        <v>0</v>
      </c>
      <c r="J417" s="25" t="s">
        <v>150</v>
      </c>
      <c r="K417" s="59">
        <v>400</v>
      </c>
      <c r="L417" s="79"/>
      <c r="M417" s="80"/>
      <c r="N417" s="80"/>
      <c r="O417" s="80"/>
      <c r="P417" s="80"/>
      <c r="Q417" s="80"/>
    </row>
    <row r="418" spans="1:17" s="80" customFormat="1" ht="37.5" customHeight="1" x14ac:dyDescent="0.25">
      <c r="A418" s="58">
        <v>56</v>
      </c>
      <c r="B418" s="54" t="s">
        <v>439</v>
      </c>
      <c r="C418" s="25" t="s">
        <v>158</v>
      </c>
      <c r="D418" s="53">
        <f t="shared" si="19"/>
        <v>500</v>
      </c>
      <c r="E418" s="22" t="s">
        <v>33</v>
      </c>
      <c r="F418" s="22" t="s">
        <v>233</v>
      </c>
      <c r="G418" s="22" t="s">
        <v>233</v>
      </c>
      <c r="H418" s="25" t="s">
        <v>433</v>
      </c>
      <c r="I418" s="52">
        <v>1</v>
      </c>
      <c r="J418" s="25" t="s">
        <v>150</v>
      </c>
      <c r="K418" s="60">
        <v>500</v>
      </c>
      <c r="L418" s="79"/>
    </row>
    <row r="419" spans="1:17" s="80" customFormat="1" ht="27" customHeight="1" x14ac:dyDescent="0.25">
      <c r="A419" s="58">
        <v>57</v>
      </c>
      <c r="B419" s="54" t="s">
        <v>336</v>
      </c>
      <c r="C419" s="25" t="s">
        <v>90</v>
      </c>
      <c r="D419" s="53">
        <f t="shared" si="19"/>
        <v>0</v>
      </c>
      <c r="E419" s="22" t="s">
        <v>33</v>
      </c>
      <c r="F419" s="22" t="s">
        <v>238</v>
      </c>
      <c r="G419" s="22" t="s">
        <v>238</v>
      </c>
      <c r="H419" s="25" t="s">
        <v>433</v>
      </c>
      <c r="I419" s="52">
        <v>0</v>
      </c>
      <c r="J419" s="25" t="s">
        <v>137</v>
      </c>
      <c r="K419" s="59">
        <v>2000</v>
      </c>
      <c r="L419" s="79"/>
    </row>
    <row r="420" spans="1:17" s="81" customFormat="1" ht="27" customHeight="1" x14ac:dyDescent="0.25">
      <c r="A420" s="58">
        <v>58</v>
      </c>
      <c r="B420" s="54" t="s">
        <v>690</v>
      </c>
      <c r="C420" s="25" t="s">
        <v>691</v>
      </c>
      <c r="D420" s="53">
        <f t="shared" si="19"/>
        <v>0</v>
      </c>
      <c r="E420" s="22" t="s">
        <v>33</v>
      </c>
      <c r="F420" s="22" t="s">
        <v>238</v>
      </c>
      <c r="G420" s="22" t="s">
        <v>238</v>
      </c>
      <c r="H420" s="25" t="s">
        <v>383</v>
      </c>
      <c r="I420" s="25">
        <v>0</v>
      </c>
      <c r="J420" s="25" t="s">
        <v>150</v>
      </c>
      <c r="K420" s="59">
        <v>1100</v>
      </c>
      <c r="L420" s="79"/>
      <c r="M420" s="80"/>
      <c r="N420" s="80"/>
      <c r="O420" s="80"/>
      <c r="P420" s="80"/>
      <c r="Q420" s="80"/>
    </row>
    <row r="421" spans="1:17" s="80" customFormat="1" ht="27" customHeight="1" x14ac:dyDescent="0.25">
      <c r="A421" s="58">
        <v>59</v>
      </c>
      <c r="B421" s="54" t="s">
        <v>692</v>
      </c>
      <c r="C421" s="25" t="s">
        <v>693</v>
      </c>
      <c r="D421" s="53">
        <f t="shared" si="19"/>
        <v>2490</v>
      </c>
      <c r="E421" s="22" t="s">
        <v>33</v>
      </c>
      <c r="F421" s="22" t="s">
        <v>238</v>
      </c>
      <c r="G421" s="22" t="s">
        <v>238</v>
      </c>
      <c r="H421" s="25" t="s">
        <v>383</v>
      </c>
      <c r="I421" s="25">
        <v>1</v>
      </c>
      <c r="J421" s="25" t="s">
        <v>150</v>
      </c>
      <c r="K421" s="59">
        <v>2490</v>
      </c>
      <c r="L421" s="79"/>
    </row>
    <row r="422" spans="1:17" s="80" customFormat="1" ht="27" customHeight="1" x14ac:dyDescent="0.25">
      <c r="A422" s="58">
        <v>60</v>
      </c>
      <c r="B422" s="54" t="s">
        <v>296</v>
      </c>
      <c r="C422" s="25" t="s">
        <v>152</v>
      </c>
      <c r="D422" s="53">
        <f t="shared" si="19"/>
        <v>160</v>
      </c>
      <c r="E422" s="22" t="s">
        <v>33</v>
      </c>
      <c r="F422" s="22" t="s">
        <v>233</v>
      </c>
      <c r="G422" s="22" t="s">
        <v>233</v>
      </c>
      <c r="H422" s="25" t="s">
        <v>573</v>
      </c>
      <c r="I422" s="52">
        <v>1</v>
      </c>
      <c r="J422" s="25" t="s">
        <v>150</v>
      </c>
      <c r="K422" s="60">
        <v>160</v>
      </c>
      <c r="L422" s="79"/>
    </row>
    <row r="423" spans="1:17" s="97" customFormat="1" ht="27" customHeight="1" x14ac:dyDescent="0.25">
      <c r="A423" s="65"/>
      <c r="B423" s="118" t="s">
        <v>381</v>
      </c>
      <c r="C423" s="119"/>
      <c r="D423" s="66">
        <f>SUM(D363:D422)</f>
        <v>99757.994999999995</v>
      </c>
      <c r="E423" s="120" t="s">
        <v>382</v>
      </c>
      <c r="F423" s="121"/>
      <c r="G423" s="122"/>
      <c r="H423" s="94">
        <f>D423*1.21</f>
        <v>120707.17395</v>
      </c>
      <c r="I423" s="100"/>
      <c r="J423" s="100"/>
      <c r="K423" s="95"/>
      <c r="L423" s="96"/>
    </row>
    <row r="424" spans="1:17" s="80" customFormat="1" ht="27" customHeight="1" x14ac:dyDescent="0.25">
      <c r="A424" s="58">
        <v>1</v>
      </c>
      <c r="B424" s="54" t="s">
        <v>714</v>
      </c>
      <c r="C424" s="25" t="s">
        <v>108</v>
      </c>
      <c r="D424" s="53">
        <f t="shared" ref="D424:D429" si="20">I424*K424</f>
        <v>3400</v>
      </c>
      <c r="E424" s="22" t="s">
        <v>106</v>
      </c>
      <c r="F424" s="22" t="s">
        <v>238</v>
      </c>
      <c r="G424" s="22" t="s">
        <v>238</v>
      </c>
      <c r="H424" s="25" t="s">
        <v>705</v>
      </c>
      <c r="I424" s="25">
        <v>4</v>
      </c>
      <c r="J424" s="25" t="s">
        <v>221</v>
      </c>
      <c r="K424" s="59">
        <v>850</v>
      </c>
      <c r="L424" s="79"/>
    </row>
    <row r="425" spans="1:17" s="80" customFormat="1" ht="27" customHeight="1" x14ac:dyDescent="0.25">
      <c r="A425" s="58">
        <v>2</v>
      </c>
      <c r="B425" s="54" t="s">
        <v>715</v>
      </c>
      <c r="C425" s="25" t="s">
        <v>108</v>
      </c>
      <c r="D425" s="53">
        <f t="shared" si="20"/>
        <v>480</v>
      </c>
      <c r="E425" s="22" t="s">
        <v>106</v>
      </c>
      <c r="F425" s="22" t="s">
        <v>238</v>
      </c>
      <c r="G425" s="22" t="s">
        <v>238</v>
      </c>
      <c r="H425" s="25" t="s">
        <v>705</v>
      </c>
      <c r="I425" s="25">
        <v>3</v>
      </c>
      <c r="J425" s="25" t="s">
        <v>221</v>
      </c>
      <c r="K425" s="60">
        <v>160</v>
      </c>
      <c r="L425" s="79"/>
    </row>
    <row r="426" spans="1:17" s="81" customFormat="1" ht="27" customHeight="1" x14ac:dyDescent="0.25">
      <c r="A426" s="58">
        <v>3</v>
      </c>
      <c r="B426" s="54" t="s">
        <v>716</v>
      </c>
      <c r="C426" s="25" t="s">
        <v>108</v>
      </c>
      <c r="D426" s="53">
        <f t="shared" si="20"/>
        <v>3300</v>
      </c>
      <c r="E426" s="22" t="s">
        <v>106</v>
      </c>
      <c r="F426" s="22" t="s">
        <v>238</v>
      </c>
      <c r="G426" s="22" t="s">
        <v>238</v>
      </c>
      <c r="H426" s="25" t="s">
        <v>705</v>
      </c>
      <c r="I426" s="25">
        <v>20</v>
      </c>
      <c r="J426" s="25" t="s">
        <v>221</v>
      </c>
      <c r="K426" s="60">
        <v>165</v>
      </c>
      <c r="L426" s="79"/>
      <c r="M426" s="80"/>
      <c r="N426" s="80"/>
      <c r="O426" s="80"/>
      <c r="P426" s="80"/>
      <c r="Q426" s="80"/>
    </row>
    <row r="427" spans="1:17" s="80" customFormat="1" ht="27" customHeight="1" x14ac:dyDescent="0.25">
      <c r="A427" s="58">
        <v>4</v>
      </c>
      <c r="B427" s="54" t="s">
        <v>719</v>
      </c>
      <c r="C427" s="25" t="s">
        <v>108</v>
      </c>
      <c r="D427" s="53">
        <f t="shared" si="20"/>
        <v>313</v>
      </c>
      <c r="E427" s="22" t="s">
        <v>106</v>
      </c>
      <c r="F427" s="22" t="s">
        <v>238</v>
      </c>
      <c r="G427" s="22" t="s">
        <v>238</v>
      </c>
      <c r="H427" s="25" t="s">
        <v>705</v>
      </c>
      <c r="I427" s="25">
        <v>1</v>
      </c>
      <c r="J427" s="25" t="s">
        <v>212</v>
      </c>
      <c r="K427" s="60">
        <v>313</v>
      </c>
      <c r="L427" s="79"/>
    </row>
    <row r="428" spans="1:17" s="80" customFormat="1" ht="27" customHeight="1" x14ac:dyDescent="0.25">
      <c r="A428" s="58">
        <v>5</v>
      </c>
      <c r="B428" s="54" t="s">
        <v>718</v>
      </c>
      <c r="C428" s="25" t="s">
        <v>108</v>
      </c>
      <c r="D428" s="53">
        <f t="shared" si="20"/>
        <v>80</v>
      </c>
      <c r="E428" s="22" t="s">
        <v>106</v>
      </c>
      <c r="F428" s="22" t="s">
        <v>238</v>
      </c>
      <c r="G428" s="22" t="s">
        <v>238</v>
      </c>
      <c r="H428" s="25" t="s">
        <v>705</v>
      </c>
      <c r="I428" s="25">
        <v>5</v>
      </c>
      <c r="J428" s="25" t="s">
        <v>223</v>
      </c>
      <c r="K428" s="60">
        <v>16</v>
      </c>
      <c r="L428" s="79"/>
    </row>
    <row r="429" spans="1:17" s="80" customFormat="1" ht="27" customHeight="1" x14ac:dyDescent="0.25">
      <c r="A429" s="58">
        <v>6</v>
      </c>
      <c r="B429" s="54" t="s">
        <v>717</v>
      </c>
      <c r="C429" s="25" t="s">
        <v>108</v>
      </c>
      <c r="D429" s="53">
        <f t="shared" si="20"/>
        <v>1250</v>
      </c>
      <c r="E429" s="22" t="s">
        <v>106</v>
      </c>
      <c r="F429" s="22" t="s">
        <v>238</v>
      </c>
      <c r="G429" s="22" t="s">
        <v>238</v>
      </c>
      <c r="H429" s="25" t="s">
        <v>705</v>
      </c>
      <c r="I429" s="25">
        <v>5</v>
      </c>
      <c r="J429" s="25" t="s">
        <v>212</v>
      </c>
      <c r="K429" s="60">
        <v>250</v>
      </c>
      <c r="L429" s="79"/>
    </row>
    <row r="430" spans="1:17" s="97" customFormat="1" ht="27" customHeight="1" x14ac:dyDescent="0.25">
      <c r="A430" s="65"/>
      <c r="B430" s="118" t="s">
        <v>381</v>
      </c>
      <c r="C430" s="119"/>
      <c r="D430" s="66">
        <f>SUM(D424:D429)</f>
        <v>8823</v>
      </c>
      <c r="E430" s="120" t="s">
        <v>382</v>
      </c>
      <c r="F430" s="121"/>
      <c r="G430" s="122"/>
      <c r="H430" s="94">
        <f>D430*1.21</f>
        <v>10675.83</v>
      </c>
      <c r="I430" s="100"/>
      <c r="J430" s="100"/>
      <c r="K430" s="95"/>
      <c r="L430" s="96"/>
    </row>
    <row r="431" spans="1:17" s="81" customFormat="1" ht="27" customHeight="1" x14ac:dyDescent="0.25">
      <c r="A431" s="58">
        <v>1</v>
      </c>
      <c r="B431" s="54" t="s">
        <v>224</v>
      </c>
      <c r="C431" s="25" t="s">
        <v>92</v>
      </c>
      <c r="D431" s="53">
        <f>I431*K431</f>
        <v>1080</v>
      </c>
      <c r="E431" s="22" t="s">
        <v>91</v>
      </c>
      <c r="F431" s="22" t="s">
        <v>239</v>
      </c>
      <c r="G431" s="22" t="s">
        <v>239</v>
      </c>
      <c r="H431" s="25" t="s">
        <v>383</v>
      </c>
      <c r="I431" s="25">
        <v>6</v>
      </c>
      <c r="J431" s="25" t="s">
        <v>226</v>
      </c>
      <c r="K431" s="59">
        <v>180</v>
      </c>
      <c r="L431" s="79"/>
      <c r="M431" s="80"/>
      <c r="N431" s="80"/>
      <c r="O431" s="80"/>
      <c r="P431" s="80"/>
      <c r="Q431" s="80"/>
    </row>
    <row r="432" spans="1:17" s="80" customFormat="1" ht="27" customHeight="1" x14ac:dyDescent="0.25">
      <c r="A432" s="58">
        <v>2</v>
      </c>
      <c r="B432" s="54" t="s">
        <v>225</v>
      </c>
      <c r="C432" s="25" t="s">
        <v>92</v>
      </c>
      <c r="D432" s="53">
        <f>I432*K432</f>
        <v>360</v>
      </c>
      <c r="E432" s="22" t="s">
        <v>91</v>
      </c>
      <c r="F432" s="22" t="s">
        <v>239</v>
      </c>
      <c r="G432" s="22" t="s">
        <v>239</v>
      </c>
      <c r="H432" s="25" t="s">
        <v>734</v>
      </c>
      <c r="I432" s="25">
        <v>2</v>
      </c>
      <c r="J432" s="25" t="s">
        <v>226</v>
      </c>
      <c r="K432" s="59">
        <v>180</v>
      </c>
      <c r="L432" s="79"/>
    </row>
    <row r="433" spans="1:17" s="97" customFormat="1" ht="27" customHeight="1" x14ac:dyDescent="0.25">
      <c r="A433" s="65"/>
      <c r="B433" s="118" t="s">
        <v>381</v>
      </c>
      <c r="C433" s="119"/>
      <c r="D433" s="66">
        <f>SUM(D431:D432)</f>
        <v>1440</v>
      </c>
      <c r="E433" s="120" t="s">
        <v>382</v>
      </c>
      <c r="F433" s="121"/>
      <c r="G433" s="122"/>
      <c r="H433" s="94">
        <f>D433*1.21</f>
        <v>1742.3999999999999</v>
      </c>
      <c r="I433" s="100"/>
      <c r="J433" s="100"/>
      <c r="K433" s="95"/>
      <c r="L433" s="96"/>
    </row>
    <row r="434" spans="1:17" s="80" customFormat="1" ht="27" customHeight="1" x14ac:dyDescent="0.25">
      <c r="A434" s="58">
        <v>1</v>
      </c>
      <c r="B434" s="85" t="s">
        <v>374</v>
      </c>
      <c r="C434" s="25" t="s">
        <v>72</v>
      </c>
      <c r="D434" s="53">
        <f>I434*K434</f>
        <v>23400</v>
      </c>
      <c r="E434" s="22" t="s">
        <v>40</v>
      </c>
      <c r="F434" s="86" t="s">
        <v>126</v>
      </c>
      <c r="G434" s="86" t="s">
        <v>126</v>
      </c>
      <c r="H434" s="25" t="s">
        <v>383</v>
      </c>
      <c r="I434" s="52">
        <v>3000</v>
      </c>
      <c r="J434" s="52" t="s">
        <v>43</v>
      </c>
      <c r="K434" s="60">
        <v>7.8</v>
      </c>
      <c r="L434" s="79"/>
      <c r="M434" s="81"/>
      <c r="N434" s="81"/>
      <c r="O434" s="81"/>
      <c r="P434" s="81"/>
      <c r="Q434" s="81"/>
    </row>
    <row r="435" spans="1:17" s="81" customFormat="1" ht="27" customHeight="1" x14ac:dyDescent="0.25">
      <c r="A435" s="58">
        <v>2</v>
      </c>
      <c r="B435" s="54" t="s">
        <v>157</v>
      </c>
      <c r="C435" s="25" t="s">
        <v>378</v>
      </c>
      <c r="D435" s="53">
        <f>I435*K435</f>
        <v>1750</v>
      </c>
      <c r="E435" s="22" t="s">
        <v>40</v>
      </c>
      <c r="F435" s="22" t="s">
        <v>234</v>
      </c>
      <c r="G435" s="22" t="s">
        <v>234</v>
      </c>
      <c r="H435" s="25" t="s">
        <v>383</v>
      </c>
      <c r="I435" s="52">
        <v>50</v>
      </c>
      <c r="J435" s="25" t="s">
        <v>150</v>
      </c>
      <c r="K435" s="60">
        <v>35</v>
      </c>
      <c r="L435" s="79"/>
      <c r="M435" s="80"/>
      <c r="N435" s="80"/>
      <c r="O435" s="80"/>
      <c r="P435" s="80"/>
      <c r="Q435" s="80"/>
    </row>
    <row r="436" spans="1:17" s="81" customFormat="1" ht="27" customHeight="1" x14ac:dyDescent="0.25">
      <c r="A436" s="58">
        <v>3</v>
      </c>
      <c r="B436" s="54" t="s">
        <v>418</v>
      </c>
      <c r="C436" s="25" t="s">
        <v>378</v>
      </c>
      <c r="D436" s="53">
        <f>I436*K436</f>
        <v>1750</v>
      </c>
      <c r="E436" s="22" t="s">
        <v>40</v>
      </c>
      <c r="F436" s="22" t="s">
        <v>234</v>
      </c>
      <c r="G436" s="22" t="s">
        <v>234</v>
      </c>
      <c r="H436" s="25" t="s">
        <v>383</v>
      </c>
      <c r="I436" s="52">
        <v>50</v>
      </c>
      <c r="J436" s="25" t="s">
        <v>150</v>
      </c>
      <c r="K436" s="60">
        <v>35</v>
      </c>
      <c r="L436" s="79"/>
      <c r="M436" s="80"/>
      <c r="N436" s="80"/>
      <c r="O436" s="80"/>
      <c r="P436" s="80"/>
      <c r="Q436" s="80"/>
    </row>
    <row r="437" spans="1:17" s="97" customFormat="1" ht="27" customHeight="1" x14ac:dyDescent="0.25">
      <c r="A437" s="65"/>
      <c r="B437" s="118" t="s">
        <v>381</v>
      </c>
      <c r="C437" s="119"/>
      <c r="D437" s="66">
        <f>SUM(D434:D436)</f>
        <v>26900</v>
      </c>
      <c r="E437" s="120" t="s">
        <v>757</v>
      </c>
      <c r="F437" s="121"/>
      <c r="G437" s="122"/>
      <c r="H437" s="94">
        <f>D434*1.11+D435*1.21+D436*1.21</f>
        <v>30209.000000000004</v>
      </c>
      <c r="I437" s="100"/>
      <c r="J437" s="100"/>
      <c r="K437" s="95"/>
      <c r="L437" s="96"/>
    </row>
    <row r="438" spans="1:17" s="80" customFormat="1" ht="27" customHeight="1" x14ac:dyDescent="0.25">
      <c r="A438" s="58">
        <v>1</v>
      </c>
      <c r="B438" s="54" t="s">
        <v>292</v>
      </c>
      <c r="C438" s="25" t="s">
        <v>218</v>
      </c>
      <c r="D438" s="53">
        <f>I438*K438</f>
        <v>1000</v>
      </c>
      <c r="E438" s="22" t="s">
        <v>180</v>
      </c>
      <c r="F438" s="22" t="s">
        <v>234</v>
      </c>
      <c r="G438" s="22" t="s">
        <v>234</v>
      </c>
      <c r="H438" s="25" t="s">
        <v>734</v>
      </c>
      <c r="I438" s="25">
        <v>1000</v>
      </c>
      <c r="J438" s="51" t="s">
        <v>150</v>
      </c>
      <c r="K438" s="60">
        <v>1</v>
      </c>
      <c r="L438" s="79"/>
    </row>
    <row r="439" spans="1:17" s="80" customFormat="1" ht="27" customHeight="1" x14ac:dyDescent="0.25">
      <c r="A439" s="58">
        <v>2</v>
      </c>
      <c r="B439" s="54" t="s">
        <v>539</v>
      </c>
      <c r="C439" s="25" t="s">
        <v>540</v>
      </c>
      <c r="D439" s="53">
        <f>I439*K439</f>
        <v>30000</v>
      </c>
      <c r="E439" s="22" t="s">
        <v>180</v>
      </c>
      <c r="F439" s="22" t="s">
        <v>238</v>
      </c>
      <c r="G439" s="22" t="s">
        <v>238</v>
      </c>
      <c r="H439" s="25" t="s">
        <v>433</v>
      </c>
      <c r="I439" s="25">
        <v>15000</v>
      </c>
      <c r="J439" s="25" t="s">
        <v>150</v>
      </c>
      <c r="K439" s="59">
        <v>2</v>
      </c>
      <c r="L439" s="79"/>
    </row>
    <row r="440" spans="1:17" s="80" customFormat="1" ht="27" customHeight="1" x14ac:dyDescent="0.25">
      <c r="A440" s="58">
        <v>3</v>
      </c>
      <c r="B440" s="54" t="s">
        <v>419</v>
      </c>
      <c r="C440" s="25" t="s">
        <v>218</v>
      </c>
      <c r="D440" s="53">
        <f>I440*K440</f>
        <v>1400</v>
      </c>
      <c r="E440" s="22" t="s">
        <v>180</v>
      </c>
      <c r="F440" s="22" t="s">
        <v>234</v>
      </c>
      <c r="G440" s="22" t="s">
        <v>234</v>
      </c>
      <c r="H440" s="25" t="s">
        <v>734</v>
      </c>
      <c r="I440" s="25">
        <v>1000</v>
      </c>
      <c r="J440" s="51" t="s">
        <v>150</v>
      </c>
      <c r="K440" s="60">
        <v>1.4</v>
      </c>
      <c r="L440" s="79"/>
    </row>
    <row r="441" spans="1:17" s="97" customFormat="1" ht="27" customHeight="1" x14ac:dyDescent="0.25">
      <c r="A441" s="65"/>
      <c r="B441" s="118" t="s">
        <v>381</v>
      </c>
      <c r="C441" s="119"/>
      <c r="D441" s="66">
        <f>SUM(D438:D440)</f>
        <v>32400</v>
      </c>
      <c r="E441" s="120" t="s">
        <v>382</v>
      </c>
      <c r="F441" s="121"/>
      <c r="G441" s="122"/>
      <c r="H441" s="94">
        <f>D441*1.21</f>
        <v>39204</v>
      </c>
      <c r="I441" s="100"/>
      <c r="J441" s="100"/>
      <c r="K441" s="95"/>
      <c r="L441" s="96"/>
    </row>
    <row r="442" spans="1:17" s="81" customFormat="1" ht="27" customHeight="1" x14ac:dyDescent="0.25">
      <c r="A442" s="58">
        <v>1</v>
      </c>
      <c r="B442" s="54" t="s">
        <v>228</v>
      </c>
      <c r="C442" s="25" t="s">
        <v>229</v>
      </c>
      <c r="D442" s="53">
        <f t="shared" ref="D442" si="21">I442*K442</f>
        <v>151280</v>
      </c>
      <c r="E442" s="22" t="s">
        <v>230</v>
      </c>
      <c r="F442" s="22" t="s">
        <v>232</v>
      </c>
      <c r="G442" s="22" t="s">
        <v>232</v>
      </c>
      <c r="H442" s="25" t="s">
        <v>734</v>
      </c>
      <c r="I442" s="51">
        <v>248</v>
      </c>
      <c r="J442" s="51" t="s">
        <v>150</v>
      </c>
      <c r="K442" s="60">
        <v>610</v>
      </c>
      <c r="L442" s="79"/>
      <c r="M442" s="80"/>
      <c r="N442" s="80"/>
      <c r="O442" s="80"/>
      <c r="P442" s="80"/>
      <c r="Q442" s="80"/>
    </row>
    <row r="443" spans="1:17" s="81" customFormat="1" ht="27" customHeight="1" x14ac:dyDescent="0.25">
      <c r="A443" s="58">
        <v>2</v>
      </c>
      <c r="B443" s="54" t="s">
        <v>438</v>
      </c>
      <c r="C443" s="25" t="s">
        <v>229</v>
      </c>
      <c r="D443" s="53">
        <f t="shared" ref="D443:D469" si="22">I443*K443</f>
        <v>3660</v>
      </c>
      <c r="E443" s="22" t="s">
        <v>230</v>
      </c>
      <c r="F443" s="22" t="s">
        <v>232</v>
      </c>
      <c r="G443" s="22" t="s">
        <v>232</v>
      </c>
      <c r="H443" s="25" t="s">
        <v>433</v>
      </c>
      <c r="I443" s="51">
        <v>6</v>
      </c>
      <c r="J443" s="51" t="s">
        <v>150</v>
      </c>
      <c r="K443" s="60">
        <v>610</v>
      </c>
      <c r="L443" s="79"/>
      <c r="M443" s="80"/>
      <c r="N443" s="80"/>
      <c r="O443" s="80"/>
      <c r="P443" s="80"/>
      <c r="Q443" s="80"/>
    </row>
    <row r="444" spans="1:17" s="97" customFormat="1" ht="27" customHeight="1" x14ac:dyDescent="0.25">
      <c r="A444" s="65"/>
      <c r="B444" s="118" t="s">
        <v>381</v>
      </c>
      <c r="C444" s="119"/>
      <c r="D444" s="66">
        <f>SUM(D442:D443)</f>
        <v>154940</v>
      </c>
      <c r="E444" s="120" t="s">
        <v>381</v>
      </c>
      <c r="F444" s="121"/>
      <c r="G444" s="122"/>
      <c r="H444" s="94">
        <f>D444</f>
        <v>154940</v>
      </c>
      <c r="I444" s="100"/>
      <c r="J444" s="100"/>
      <c r="K444" s="95"/>
      <c r="L444" s="96"/>
    </row>
    <row r="445" spans="1:17" s="80" customFormat="1" ht="27" customHeight="1" x14ac:dyDescent="0.25">
      <c r="A445" s="58">
        <v>1</v>
      </c>
      <c r="B445" s="54" t="s">
        <v>293</v>
      </c>
      <c r="C445" s="25" t="s">
        <v>98</v>
      </c>
      <c r="D445" s="53">
        <f t="shared" si="22"/>
        <v>10000</v>
      </c>
      <c r="E445" s="22" t="s">
        <v>379</v>
      </c>
      <c r="F445" s="22" t="s">
        <v>232</v>
      </c>
      <c r="G445" s="22" t="s">
        <v>232</v>
      </c>
      <c r="H445" s="25" t="s">
        <v>742</v>
      </c>
      <c r="I445" s="25">
        <v>4</v>
      </c>
      <c r="J445" s="51" t="s">
        <v>150</v>
      </c>
      <c r="K445" s="60">
        <v>2500</v>
      </c>
      <c r="L445" s="79"/>
    </row>
    <row r="446" spans="1:17" s="80" customFormat="1" ht="27" customHeight="1" x14ac:dyDescent="0.25">
      <c r="A446" s="58">
        <v>2</v>
      </c>
      <c r="B446" s="54" t="s">
        <v>294</v>
      </c>
      <c r="C446" s="25" t="s">
        <v>97</v>
      </c>
      <c r="D446" s="53">
        <f t="shared" si="22"/>
        <v>24000</v>
      </c>
      <c r="E446" s="22" t="s">
        <v>379</v>
      </c>
      <c r="F446" s="22" t="s">
        <v>232</v>
      </c>
      <c r="G446" s="22" t="s">
        <v>232</v>
      </c>
      <c r="H446" s="25" t="s">
        <v>742</v>
      </c>
      <c r="I446" s="25">
        <v>1</v>
      </c>
      <c r="J446" s="51" t="s">
        <v>150</v>
      </c>
      <c r="K446" s="60">
        <v>24000</v>
      </c>
      <c r="L446" s="79"/>
    </row>
    <row r="447" spans="1:17" s="80" customFormat="1" ht="27" customHeight="1" x14ac:dyDescent="0.25">
      <c r="A447" s="58">
        <v>3</v>
      </c>
      <c r="B447" s="54" t="s">
        <v>613</v>
      </c>
      <c r="C447" s="25" t="s">
        <v>97</v>
      </c>
      <c r="D447" s="53">
        <f t="shared" si="22"/>
        <v>21360</v>
      </c>
      <c r="E447" s="22" t="s">
        <v>379</v>
      </c>
      <c r="F447" s="22" t="s">
        <v>232</v>
      </c>
      <c r="G447" s="22" t="s">
        <v>232</v>
      </c>
      <c r="H447" s="25" t="s">
        <v>607</v>
      </c>
      <c r="I447" s="25">
        <v>12</v>
      </c>
      <c r="J447" s="51" t="s">
        <v>150</v>
      </c>
      <c r="K447" s="60">
        <v>1780</v>
      </c>
      <c r="L447" s="79"/>
    </row>
    <row r="448" spans="1:17" s="97" customFormat="1" ht="27" customHeight="1" x14ac:dyDescent="0.25">
      <c r="A448" s="65"/>
      <c r="B448" s="118" t="s">
        <v>381</v>
      </c>
      <c r="C448" s="119"/>
      <c r="D448" s="66">
        <f>SUM(D445:D447)</f>
        <v>55360</v>
      </c>
      <c r="E448" s="120" t="s">
        <v>382</v>
      </c>
      <c r="F448" s="121"/>
      <c r="G448" s="122"/>
      <c r="H448" s="94">
        <f>D448*1.21</f>
        <v>66985.599999999991</v>
      </c>
      <c r="I448" s="100"/>
      <c r="J448" s="100"/>
      <c r="K448" s="95"/>
      <c r="L448" s="96"/>
    </row>
    <row r="449" spans="1:17" s="81" customFormat="1" ht="27" customHeight="1" x14ac:dyDescent="0.25">
      <c r="A449" s="58">
        <v>1</v>
      </c>
      <c r="B449" s="54" t="s">
        <v>547</v>
      </c>
      <c r="C449" s="25" t="s">
        <v>548</v>
      </c>
      <c r="D449" s="53">
        <f t="shared" ref="D449:D459" si="23">I449*K449</f>
        <v>2000</v>
      </c>
      <c r="E449" s="25" t="s">
        <v>74</v>
      </c>
      <c r="F449" s="22" t="s">
        <v>277</v>
      </c>
      <c r="G449" s="22" t="s">
        <v>277</v>
      </c>
      <c r="H449" s="25" t="s">
        <v>433</v>
      </c>
      <c r="I449" s="25">
        <v>2</v>
      </c>
      <c r="J449" s="25" t="s">
        <v>164</v>
      </c>
      <c r="K449" s="59">
        <v>1000</v>
      </c>
      <c r="L449" s="79"/>
      <c r="M449" s="80"/>
      <c r="N449" s="80"/>
      <c r="O449" s="80"/>
      <c r="P449" s="80"/>
      <c r="Q449" s="80"/>
    </row>
    <row r="450" spans="1:17" s="81" customFormat="1" ht="27" customHeight="1" x14ac:dyDescent="0.25">
      <c r="A450" s="58">
        <v>2</v>
      </c>
      <c r="B450" s="54" t="s">
        <v>253</v>
      </c>
      <c r="C450" s="25" t="s">
        <v>275</v>
      </c>
      <c r="D450" s="53">
        <f t="shared" si="23"/>
        <v>4000</v>
      </c>
      <c r="E450" s="25" t="s">
        <v>74</v>
      </c>
      <c r="F450" s="22" t="s">
        <v>277</v>
      </c>
      <c r="G450" s="22" t="s">
        <v>277</v>
      </c>
      <c r="H450" s="25" t="s">
        <v>734</v>
      </c>
      <c r="I450" s="25">
        <v>200</v>
      </c>
      <c r="J450" s="25" t="s">
        <v>164</v>
      </c>
      <c r="K450" s="59">
        <v>20</v>
      </c>
      <c r="L450" s="79"/>
      <c r="M450" s="80"/>
      <c r="N450" s="80"/>
      <c r="O450" s="80"/>
      <c r="P450" s="80"/>
      <c r="Q450" s="80"/>
    </row>
    <row r="451" spans="1:17" s="81" customFormat="1" ht="27" customHeight="1" x14ac:dyDescent="0.25">
      <c r="A451" s="58">
        <v>3</v>
      </c>
      <c r="B451" s="54" t="s">
        <v>472</v>
      </c>
      <c r="C451" s="25" t="s">
        <v>275</v>
      </c>
      <c r="D451" s="53">
        <f t="shared" si="23"/>
        <v>1600</v>
      </c>
      <c r="E451" s="25" t="s">
        <v>74</v>
      </c>
      <c r="F451" s="22" t="s">
        <v>277</v>
      </c>
      <c r="G451" s="22" t="s">
        <v>277</v>
      </c>
      <c r="H451" s="25" t="s">
        <v>433</v>
      </c>
      <c r="I451" s="25">
        <v>16</v>
      </c>
      <c r="J451" s="25" t="s">
        <v>164</v>
      </c>
      <c r="K451" s="59">
        <v>100</v>
      </c>
      <c r="L451" s="79"/>
      <c r="M451" s="80"/>
      <c r="N451" s="80"/>
      <c r="O451" s="80"/>
      <c r="P451" s="80"/>
      <c r="Q451" s="80"/>
    </row>
    <row r="452" spans="1:17" s="80" customFormat="1" ht="27" customHeight="1" x14ac:dyDescent="0.25">
      <c r="A452" s="58">
        <v>4</v>
      </c>
      <c r="B452" s="54" t="s">
        <v>502</v>
      </c>
      <c r="C452" s="25" t="s">
        <v>95</v>
      </c>
      <c r="D452" s="53">
        <f t="shared" si="23"/>
        <v>6000</v>
      </c>
      <c r="E452" s="22" t="s">
        <v>74</v>
      </c>
      <c r="F452" s="22" t="s">
        <v>240</v>
      </c>
      <c r="G452" s="22" t="s">
        <v>240</v>
      </c>
      <c r="H452" s="25" t="s">
        <v>433</v>
      </c>
      <c r="I452" s="25">
        <v>200</v>
      </c>
      <c r="J452" s="25" t="s">
        <v>164</v>
      </c>
      <c r="K452" s="59">
        <v>30</v>
      </c>
      <c r="L452" s="79"/>
    </row>
    <row r="453" spans="1:17" s="80" customFormat="1" ht="27" customHeight="1" x14ac:dyDescent="0.25">
      <c r="A453" s="58">
        <v>5</v>
      </c>
      <c r="B453" s="54" t="s">
        <v>694</v>
      </c>
      <c r="C453" s="25" t="s">
        <v>95</v>
      </c>
      <c r="D453" s="53">
        <f t="shared" si="23"/>
        <v>6210</v>
      </c>
      <c r="E453" s="22" t="s">
        <v>74</v>
      </c>
      <c r="F453" s="22" t="s">
        <v>240</v>
      </c>
      <c r="G453" s="22" t="s">
        <v>240</v>
      </c>
      <c r="H453" s="25" t="s">
        <v>383</v>
      </c>
      <c r="I453" s="25">
        <v>270</v>
      </c>
      <c r="J453" s="25" t="s">
        <v>150</v>
      </c>
      <c r="K453" s="59">
        <v>23</v>
      </c>
      <c r="L453" s="79"/>
    </row>
    <row r="454" spans="1:17" s="81" customFormat="1" ht="27" customHeight="1" x14ac:dyDescent="0.25">
      <c r="A454" s="58">
        <v>6</v>
      </c>
      <c r="B454" s="54" t="s">
        <v>695</v>
      </c>
      <c r="C454" s="25" t="s">
        <v>94</v>
      </c>
      <c r="D454" s="53">
        <f t="shared" si="23"/>
        <v>4500</v>
      </c>
      <c r="E454" s="22" t="s">
        <v>74</v>
      </c>
      <c r="F454" s="22" t="s">
        <v>240</v>
      </c>
      <c r="G454" s="22" t="s">
        <v>240</v>
      </c>
      <c r="H454" s="25" t="s">
        <v>383</v>
      </c>
      <c r="I454" s="25">
        <v>15</v>
      </c>
      <c r="J454" s="25" t="s">
        <v>150</v>
      </c>
      <c r="K454" s="59">
        <v>300</v>
      </c>
      <c r="L454" s="79"/>
      <c r="M454" s="80"/>
      <c r="N454" s="80"/>
      <c r="O454" s="80"/>
      <c r="P454" s="80"/>
      <c r="Q454" s="80"/>
    </row>
    <row r="455" spans="1:17" s="80" customFormat="1" ht="27" customHeight="1" x14ac:dyDescent="0.25">
      <c r="A455" s="58">
        <v>7</v>
      </c>
      <c r="B455" s="54" t="s">
        <v>254</v>
      </c>
      <c r="C455" s="25" t="s">
        <v>93</v>
      </c>
      <c r="D455" s="53">
        <f t="shared" si="23"/>
        <v>3200</v>
      </c>
      <c r="E455" s="25" t="s">
        <v>74</v>
      </c>
      <c r="F455" s="22" t="s">
        <v>278</v>
      </c>
      <c r="G455" s="22" t="s">
        <v>278</v>
      </c>
      <c r="H455" s="25" t="s">
        <v>734</v>
      </c>
      <c r="I455" s="25">
        <v>4</v>
      </c>
      <c r="J455" s="25" t="s">
        <v>164</v>
      </c>
      <c r="K455" s="59">
        <v>800</v>
      </c>
      <c r="L455" s="79"/>
    </row>
    <row r="456" spans="1:17" s="81" customFormat="1" ht="27" customHeight="1" x14ac:dyDescent="0.25">
      <c r="A456" s="58">
        <v>8</v>
      </c>
      <c r="B456" s="54" t="s">
        <v>557</v>
      </c>
      <c r="C456" s="25" t="s">
        <v>558</v>
      </c>
      <c r="D456" s="53">
        <f t="shared" si="23"/>
        <v>3500</v>
      </c>
      <c r="E456" s="25" t="s">
        <v>74</v>
      </c>
      <c r="F456" s="22" t="s">
        <v>277</v>
      </c>
      <c r="G456" s="22" t="s">
        <v>277</v>
      </c>
      <c r="H456" s="25" t="s">
        <v>433</v>
      </c>
      <c r="I456" s="25">
        <v>2</v>
      </c>
      <c r="J456" s="25" t="s">
        <v>164</v>
      </c>
      <c r="K456" s="59">
        <v>1750</v>
      </c>
      <c r="L456" s="79"/>
      <c r="M456" s="80"/>
      <c r="N456" s="80"/>
      <c r="O456" s="80"/>
      <c r="P456" s="80"/>
      <c r="Q456" s="80"/>
    </row>
    <row r="457" spans="1:17" s="80" customFormat="1" ht="27" customHeight="1" x14ac:dyDescent="0.25">
      <c r="A457" s="58">
        <v>9</v>
      </c>
      <c r="B457" s="54" t="s">
        <v>696</v>
      </c>
      <c r="C457" s="25" t="s">
        <v>697</v>
      </c>
      <c r="D457" s="53">
        <f t="shared" si="23"/>
        <v>158400</v>
      </c>
      <c r="E457" s="22" t="s">
        <v>74</v>
      </c>
      <c r="F457" s="22" t="s">
        <v>240</v>
      </c>
      <c r="G457" s="22" t="s">
        <v>240</v>
      </c>
      <c r="H457" s="25" t="s">
        <v>383</v>
      </c>
      <c r="I457" s="25">
        <v>1320</v>
      </c>
      <c r="J457" s="25" t="s">
        <v>163</v>
      </c>
      <c r="K457" s="59">
        <v>120</v>
      </c>
      <c r="L457" s="79"/>
    </row>
    <row r="458" spans="1:17" s="81" customFormat="1" ht="27" customHeight="1" x14ac:dyDescent="0.25">
      <c r="A458" s="58">
        <v>10</v>
      </c>
      <c r="B458" s="54" t="s">
        <v>698</v>
      </c>
      <c r="C458" s="25" t="s">
        <v>114</v>
      </c>
      <c r="D458" s="53">
        <f t="shared" si="23"/>
        <v>50000</v>
      </c>
      <c r="E458" s="22" t="s">
        <v>74</v>
      </c>
      <c r="F458" s="22" t="s">
        <v>236</v>
      </c>
      <c r="G458" s="22" t="s">
        <v>236</v>
      </c>
      <c r="H458" s="25" t="s">
        <v>383</v>
      </c>
      <c r="I458" s="25">
        <v>1</v>
      </c>
      <c r="J458" s="25" t="s">
        <v>150</v>
      </c>
      <c r="K458" s="59">
        <v>50000</v>
      </c>
      <c r="L458" s="79"/>
      <c r="M458" s="80"/>
      <c r="N458" s="80"/>
      <c r="O458" s="80"/>
      <c r="P458" s="80"/>
      <c r="Q458" s="80"/>
    </row>
    <row r="459" spans="1:17" s="80" customFormat="1" ht="27" customHeight="1" x14ac:dyDescent="0.25">
      <c r="A459" s="58">
        <v>11</v>
      </c>
      <c r="B459" s="54" t="s">
        <v>559</v>
      </c>
      <c r="C459" s="25" t="s">
        <v>560</v>
      </c>
      <c r="D459" s="53">
        <f t="shared" si="23"/>
        <v>500</v>
      </c>
      <c r="E459" s="22" t="s">
        <v>74</v>
      </c>
      <c r="F459" s="22" t="s">
        <v>240</v>
      </c>
      <c r="G459" s="22" t="s">
        <v>240</v>
      </c>
      <c r="H459" s="25" t="s">
        <v>433</v>
      </c>
      <c r="I459" s="25">
        <v>2</v>
      </c>
      <c r="J459" s="25" t="s">
        <v>164</v>
      </c>
      <c r="K459" s="59">
        <v>250</v>
      </c>
      <c r="L459" s="79"/>
    </row>
    <row r="460" spans="1:17" s="97" customFormat="1" ht="27" customHeight="1" x14ac:dyDescent="0.25">
      <c r="A460" s="65"/>
      <c r="B460" s="118" t="s">
        <v>381</v>
      </c>
      <c r="C460" s="119"/>
      <c r="D460" s="66">
        <f>SUM(D449:D459)</f>
        <v>239910</v>
      </c>
      <c r="E460" s="120" t="s">
        <v>382</v>
      </c>
      <c r="F460" s="121"/>
      <c r="G460" s="122"/>
      <c r="H460" s="94">
        <f>D460*1.21</f>
        <v>290291.09999999998</v>
      </c>
      <c r="I460" s="100"/>
      <c r="J460" s="100"/>
      <c r="K460" s="95"/>
      <c r="L460" s="96"/>
    </row>
    <row r="461" spans="1:17" s="81" customFormat="1" ht="27" customHeight="1" x14ac:dyDescent="0.25">
      <c r="A461" s="58">
        <v>1</v>
      </c>
      <c r="B461" s="54" t="s">
        <v>610</v>
      </c>
      <c r="C461" s="25" t="s">
        <v>611</v>
      </c>
      <c r="D461" s="53">
        <f t="shared" ref="D461:D462" si="24">I461*K461</f>
        <v>446300</v>
      </c>
      <c r="E461" s="22" t="s">
        <v>177</v>
      </c>
      <c r="F461" s="22" t="s">
        <v>237</v>
      </c>
      <c r="G461" s="22" t="s">
        <v>237</v>
      </c>
      <c r="H461" s="25" t="s">
        <v>607</v>
      </c>
      <c r="I461" s="52">
        <v>50</v>
      </c>
      <c r="J461" s="25" t="s">
        <v>150</v>
      </c>
      <c r="K461" s="60">
        <v>8926</v>
      </c>
      <c r="L461" s="79"/>
      <c r="M461" s="80"/>
      <c r="N461" s="80"/>
      <c r="O461" s="80"/>
      <c r="P461" s="80"/>
      <c r="Q461" s="80"/>
    </row>
    <row r="462" spans="1:17" s="81" customFormat="1" ht="27" customHeight="1" x14ac:dyDescent="0.25">
      <c r="A462" s="58">
        <v>2</v>
      </c>
      <c r="B462" s="54" t="s">
        <v>608</v>
      </c>
      <c r="C462" s="25" t="s">
        <v>105</v>
      </c>
      <c r="D462" s="53">
        <f t="shared" si="24"/>
        <v>565999.99580000003</v>
      </c>
      <c r="E462" s="22" t="s">
        <v>177</v>
      </c>
      <c r="F462" s="22" t="s">
        <v>237</v>
      </c>
      <c r="G462" s="22" t="s">
        <v>237</v>
      </c>
      <c r="H462" s="25" t="s">
        <v>607</v>
      </c>
      <c r="I462" s="52">
        <v>43</v>
      </c>
      <c r="J462" s="25" t="s">
        <v>150</v>
      </c>
      <c r="K462" s="60">
        <v>13162.7906</v>
      </c>
      <c r="L462" s="79"/>
      <c r="M462" s="80"/>
      <c r="N462" s="80"/>
      <c r="O462" s="80"/>
      <c r="P462" s="80"/>
      <c r="Q462" s="80"/>
    </row>
    <row r="463" spans="1:17" s="81" customFormat="1" ht="27" customHeight="1" x14ac:dyDescent="0.25">
      <c r="A463" s="58">
        <v>3</v>
      </c>
      <c r="B463" s="54" t="s">
        <v>592</v>
      </c>
      <c r="C463" s="25" t="s">
        <v>593</v>
      </c>
      <c r="D463" s="53">
        <f t="shared" ref="D463" si="25">I463*K463</f>
        <v>50000</v>
      </c>
      <c r="E463" s="22" t="s">
        <v>177</v>
      </c>
      <c r="F463" s="22" t="s">
        <v>237</v>
      </c>
      <c r="G463" s="22" t="s">
        <v>237</v>
      </c>
      <c r="H463" s="25" t="s">
        <v>589</v>
      </c>
      <c r="I463" s="52">
        <v>1</v>
      </c>
      <c r="J463" s="25" t="s">
        <v>150</v>
      </c>
      <c r="K463" s="60">
        <v>50000</v>
      </c>
      <c r="L463" s="79"/>
      <c r="M463" s="80"/>
      <c r="N463" s="80"/>
      <c r="O463" s="80"/>
      <c r="P463" s="80"/>
      <c r="Q463" s="80"/>
    </row>
    <row r="464" spans="1:17" s="80" customFormat="1" ht="27" customHeight="1" x14ac:dyDescent="0.25">
      <c r="A464" s="58">
        <v>4</v>
      </c>
      <c r="B464" s="83" t="s">
        <v>214</v>
      </c>
      <c r="C464" s="25" t="s">
        <v>220</v>
      </c>
      <c r="D464" s="53">
        <f t="shared" si="22"/>
        <v>4850</v>
      </c>
      <c r="E464" s="22" t="s">
        <v>177</v>
      </c>
      <c r="F464" s="22" t="s">
        <v>238</v>
      </c>
      <c r="G464" s="22" t="s">
        <v>238</v>
      </c>
      <c r="H464" s="25" t="s">
        <v>705</v>
      </c>
      <c r="I464" s="88">
        <v>1</v>
      </c>
      <c r="J464" s="88" t="s">
        <v>722</v>
      </c>
      <c r="K464" s="60">
        <v>4850</v>
      </c>
      <c r="L464" s="79"/>
    </row>
    <row r="465" spans="1:17" s="80" customFormat="1" ht="27" customHeight="1" x14ac:dyDescent="0.25">
      <c r="A465" s="58">
        <v>5</v>
      </c>
      <c r="B465" s="54" t="s">
        <v>723</v>
      </c>
      <c r="C465" s="25" t="s">
        <v>107</v>
      </c>
      <c r="D465" s="53">
        <f t="shared" ref="D465" si="26">I465*K465</f>
        <v>12500</v>
      </c>
      <c r="E465" s="22" t="s">
        <v>177</v>
      </c>
      <c r="F465" s="22" t="s">
        <v>238</v>
      </c>
      <c r="G465" s="22" t="s">
        <v>238</v>
      </c>
      <c r="H465" s="25" t="s">
        <v>705</v>
      </c>
      <c r="I465" s="25">
        <v>5</v>
      </c>
      <c r="J465" s="25" t="s">
        <v>221</v>
      </c>
      <c r="K465" s="59">
        <v>2500</v>
      </c>
      <c r="L465" s="79"/>
    </row>
    <row r="466" spans="1:17" s="80" customFormat="1" ht="27" customHeight="1" x14ac:dyDescent="0.25">
      <c r="A466" s="58">
        <v>6</v>
      </c>
      <c r="B466" s="54" t="s">
        <v>729</v>
      </c>
      <c r="C466" s="25" t="s">
        <v>107</v>
      </c>
      <c r="D466" s="53">
        <f t="shared" si="22"/>
        <v>15000</v>
      </c>
      <c r="E466" s="22" t="s">
        <v>177</v>
      </c>
      <c r="F466" s="22" t="s">
        <v>238</v>
      </c>
      <c r="G466" s="22" t="s">
        <v>238</v>
      </c>
      <c r="H466" s="25" t="s">
        <v>705</v>
      </c>
      <c r="I466" s="25">
        <v>5</v>
      </c>
      <c r="J466" s="25" t="s">
        <v>221</v>
      </c>
      <c r="K466" s="59">
        <v>3000</v>
      </c>
      <c r="L466" s="79"/>
    </row>
    <row r="467" spans="1:17" s="81" customFormat="1" ht="27" customHeight="1" x14ac:dyDescent="0.25">
      <c r="A467" s="58">
        <v>7</v>
      </c>
      <c r="B467" s="54" t="s">
        <v>591</v>
      </c>
      <c r="C467" s="25" t="s">
        <v>590</v>
      </c>
      <c r="D467" s="53">
        <f t="shared" si="22"/>
        <v>10000</v>
      </c>
      <c r="E467" s="22" t="s">
        <v>177</v>
      </c>
      <c r="F467" s="22" t="s">
        <v>237</v>
      </c>
      <c r="G467" s="22" t="s">
        <v>237</v>
      </c>
      <c r="H467" s="25" t="s">
        <v>589</v>
      </c>
      <c r="I467" s="52">
        <v>1</v>
      </c>
      <c r="J467" s="25" t="s">
        <v>150</v>
      </c>
      <c r="K467" s="60">
        <v>10000</v>
      </c>
      <c r="L467" s="79"/>
      <c r="M467" s="80"/>
      <c r="N467" s="80"/>
      <c r="O467" s="80"/>
      <c r="P467" s="80"/>
      <c r="Q467" s="80"/>
    </row>
    <row r="468" spans="1:17" s="81" customFormat="1" ht="27" customHeight="1" x14ac:dyDescent="0.25">
      <c r="A468" s="58">
        <v>8</v>
      </c>
      <c r="B468" s="54" t="s">
        <v>618</v>
      </c>
      <c r="C468" s="25" t="s">
        <v>619</v>
      </c>
      <c r="D468" s="53">
        <f t="shared" ref="D468" si="27">I468*K468</f>
        <v>15000</v>
      </c>
      <c r="E468" s="22" t="s">
        <v>430</v>
      </c>
      <c r="F468" s="22" t="s">
        <v>237</v>
      </c>
      <c r="G468" s="22" t="s">
        <v>237</v>
      </c>
      <c r="H468" s="25" t="s">
        <v>620</v>
      </c>
      <c r="I468" s="52">
        <v>1</v>
      </c>
      <c r="J468" s="25" t="s">
        <v>150</v>
      </c>
      <c r="K468" s="60">
        <v>15000</v>
      </c>
      <c r="L468" s="79"/>
      <c r="M468" s="80"/>
      <c r="N468" s="80"/>
      <c r="O468" s="80"/>
      <c r="P468" s="80"/>
      <c r="Q468" s="80"/>
    </row>
    <row r="469" spans="1:17" s="81" customFormat="1" ht="27" customHeight="1" x14ac:dyDescent="0.25">
      <c r="A469" s="58">
        <v>9</v>
      </c>
      <c r="B469" s="54" t="s">
        <v>428</v>
      </c>
      <c r="C469" s="25" t="s">
        <v>174</v>
      </c>
      <c r="D469" s="53">
        <f t="shared" si="22"/>
        <v>6000</v>
      </c>
      <c r="E469" s="22" t="s">
        <v>430</v>
      </c>
      <c r="F469" s="22" t="s">
        <v>237</v>
      </c>
      <c r="G469" s="22" t="s">
        <v>237</v>
      </c>
      <c r="H469" s="25" t="s">
        <v>429</v>
      </c>
      <c r="I469" s="52">
        <v>1</v>
      </c>
      <c r="J469" s="25" t="s">
        <v>150</v>
      </c>
      <c r="K469" s="60">
        <v>6000</v>
      </c>
      <c r="L469" s="79"/>
      <c r="M469" s="80"/>
      <c r="N469" s="80"/>
      <c r="O469" s="80"/>
      <c r="P469" s="80"/>
      <c r="Q469" s="80"/>
    </row>
    <row r="470" spans="1:17" s="81" customFormat="1" ht="27" customHeight="1" x14ac:dyDescent="0.25">
      <c r="A470" s="58">
        <v>10</v>
      </c>
      <c r="B470" s="54" t="s">
        <v>428</v>
      </c>
      <c r="C470" s="25" t="s">
        <v>174</v>
      </c>
      <c r="D470" s="53">
        <f t="shared" ref="D470:D473" si="28">I470*K470</f>
        <v>6000</v>
      </c>
      <c r="E470" s="22" t="s">
        <v>430</v>
      </c>
      <c r="F470" s="22" t="s">
        <v>237</v>
      </c>
      <c r="G470" s="22" t="s">
        <v>237</v>
      </c>
      <c r="H470" s="25" t="s">
        <v>617</v>
      </c>
      <c r="I470" s="52">
        <v>1</v>
      </c>
      <c r="J470" s="25" t="s">
        <v>150</v>
      </c>
      <c r="K470" s="60">
        <v>6000</v>
      </c>
      <c r="L470" s="79"/>
      <c r="M470" s="80"/>
      <c r="N470" s="80"/>
      <c r="O470" s="80"/>
      <c r="P470" s="80"/>
      <c r="Q470" s="80"/>
    </row>
    <row r="471" spans="1:17" s="80" customFormat="1" ht="27" customHeight="1" x14ac:dyDescent="0.25">
      <c r="A471" s="58">
        <v>11</v>
      </c>
      <c r="B471" s="54" t="s">
        <v>431</v>
      </c>
      <c r="C471" s="25" t="s">
        <v>175</v>
      </c>
      <c r="D471" s="53">
        <f t="shared" ref="D471:D472" si="29">I471*K471</f>
        <v>6000</v>
      </c>
      <c r="E471" s="22" t="s">
        <v>430</v>
      </c>
      <c r="F471" s="22" t="s">
        <v>237</v>
      </c>
      <c r="G471" s="22" t="s">
        <v>237</v>
      </c>
      <c r="H471" s="25" t="s">
        <v>429</v>
      </c>
      <c r="I471" s="52">
        <v>1</v>
      </c>
      <c r="J471" s="25" t="s">
        <v>150</v>
      </c>
      <c r="K471" s="60">
        <v>6000</v>
      </c>
      <c r="L471" s="79"/>
    </row>
    <row r="472" spans="1:17" s="80" customFormat="1" ht="27" customHeight="1" x14ac:dyDescent="0.25">
      <c r="A472" s="58">
        <v>12</v>
      </c>
      <c r="B472" s="54" t="s">
        <v>431</v>
      </c>
      <c r="C472" s="25" t="s">
        <v>175</v>
      </c>
      <c r="D472" s="53">
        <f t="shared" si="29"/>
        <v>6000</v>
      </c>
      <c r="E472" s="22" t="s">
        <v>430</v>
      </c>
      <c r="F472" s="22" t="s">
        <v>237</v>
      </c>
      <c r="G472" s="22" t="s">
        <v>237</v>
      </c>
      <c r="H472" s="25" t="s">
        <v>617</v>
      </c>
      <c r="I472" s="52">
        <v>1</v>
      </c>
      <c r="J472" s="25" t="s">
        <v>150</v>
      </c>
      <c r="K472" s="60">
        <v>6000</v>
      </c>
      <c r="L472" s="79"/>
    </row>
    <row r="473" spans="1:17" s="80" customFormat="1" ht="27" customHeight="1" x14ac:dyDescent="0.25">
      <c r="A473" s="58">
        <v>13</v>
      </c>
      <c r="B473" s="54" t="s">
        <v>702</v>
      </c>
      <c r="C473" s="25" t="s">
        <v>703</v>
      </c>
      <c r="D473" s="53">
        <f t="shared" si="28"/>
        <v>5000</v>
      </c>
      <c r="E473" s="22" t="s">
        <v>430</v>
      </c>
      <c r="F473" s="22" t="s">
        <v>237</v>
      </c>
      <c r="G473" s="22" t="s">
        <v>237</v>
      </c>
      <c r="H473" s="25" t="s">
        <v>699</v>
      </c>
      <c r="I473" s="52">
        <v>1</v>
      </c>
      <c r="J473" s="25" t="s">
        <v>150</v>
      </c>
      <c r="K473" s="60">
        <v>5000</v>
      </c>
      <c r="L473" s="79"/>
    </row>
    <row r="474" spans="1:17" s="97" customFormat="1" ht="27" customHeight="1" thickBot="1" x14ac:dyDescent="0.3">
      <c r="A474" s="70"/>
      <c r="B474" s="143" t="s">
        <v>381</v>
      </c>
      <c r="C474" s="144"/>
      <c r="D474" s="104">
        <f>SUM(D461:D473)</f>
        <v>1148649.9958000001</v>
      </c>
      <c r="E474" s="145" t="s">
        <v>382</v>
      </c>
      <c r="F474" s="146"/>
      <c r="G474" s="147"/>
      <c r="H474" s="105">
        <f>D474*1.21</f>
        <v>1389866.4949180002</v>
      </c>
      <c r="I474" s="99"/>
      <c r="J474" s="99"/>
      <c r="K474" s="106"/>
      <c r="L474" s="96"/>
    </row>
    <row r="475" spans="1:17" ht="15.75" customHeight="1" x14ac:dyDescent="0.25">
      <c r="B475" s="47"/>
      <c r="C475" s="45"/>
      <c r="H475" s="45"/>
      <c r="I475" s="47"/>
      <c r="J475" s="47"/>
      <c r="K475" s="44"/>
    </row>
    <row r="476" spans="1:17" x14ac:dyDescent="0.25">
      <c r="C476" s="28"/>
    </row>
    <row r="477" spans="1:17" s="8" customFormat="1" ht="18.75" customHeight="1" x14ac:dyDescent="0.25">
      <c r="A477" s="3"/>
      <c r="B477" s="42" t="s">
        <v>12</v>
      </c>
      <c r="C477" s="26"/>
      <c r="E477" s="50"/>
      <c r="H477" s="123" t="s">
        <v>12</v>
      </c>
      <c r="I477" s="123"/>
      <c r="J477" s="123"/>
      <c r="K477" s="123"/>
      <c r="L477" s="62"/>
    </row>
    <row r="478" spans="1:17" s="8" customFormat="1" ht="18.75" customHeight="1" x14ac:dyDescent="0.25">
      <c r="A478" s="3"/>
      <c r="B478" s="42" t="s">
        <v>154</v>
      </c>
      <c r="C478" s="27"/>
      <c r="E478" s="50"/>
      <c r="H478" s="123" t="s">
        <v>762</v>
      </c>
      <c r="I478" s="123"/>
      <c r="J478" s="123"/>
      <c r="K478" s="123"/>
      <c r="L478" s="62"/>
    </row>
    <row r="479" spans="1:17" s="8" customFormat="1" ht="18.75" customHeight="1" x14ac:dyDescent="0.25">
      <c r="A479" s="3"/>
      <c r="B479" s="42" t="s">
        <v>155</v>
      </c>
      <c r="C479" s="41"/>
      <c r="E479" s="50"/>
      <c r="H479" s="123" t="s">
        <v>767</v>
      </c>
      <c r="I479" s="123"/>
      <c r="J479" s="123"/>
      <c r="K479" s="123"/>
      <c r="L479" s="62"/>
    </row>
    <row r="480" spans="1:17" ht="18.75" customHeight="1" x14ac:dyDescent="0.25">
      <c r="A480" s="3"/>
      <c r="B480" s="43" t="s">
        <v>153</v>
      </c>
      <c r="C480" s="18"/>
      <c r="H480" s="140" t="s">
        <v>763</v>
      </c>
      <c r="I480" s="140"/>
      <c r="J480" s="140"/>
      <c r="K480" s="140"/>
    </row>
    <row r="481" spans="1:11" ht="18.75" customHeight="1" x14ac:dyDescent="0.25">
      <c r="A481" s="3"/>
      <c r="B481" s="42" t="s">
        <v>156</v>
      </c>
      <c r="C481" s="17"/>
      <c r="H481" s="137" t="s">
        <v>764</v>
      </c>
      <c r="I481" s="137"/>
      <c r="J481" s="137"/>
      <c r="K481" s="137"/>
    </row>
    <row r="482" spans="1:11" ht="18.75" customHeight="1" x14ac:dyDescent="0.25">
      <c r="A482" s="49"/>
      <c r="B482" s="10"/>
      <c r="C482" s="16"/>
      <c r="D482" s="40"/>
      <c r="E482" s="15"/>
      <c r="F482" s="15"/>
    </row>
    <row r="483" spans="1:11" ht="15.75" customHeight="1" x14ac:dyDescent="0.25">
      <c r="D483" s="125" t="s">
        <v>13</v>
      </c>
      <c r="E483" s="125"/>
      <c r="F483" s="125"/>
      <c r="G483" s="24"/>
      <c r="H483" s="24"/>
    </row>
    <row r="484" spans="1:11" ht="15.75" x14ac:dyDescent="0.25">
      <c r="D484" s="124" t="s">
        <v>11</v>
      </c>
      <c r="E484" s="124"/>
      <c r="F484" s="124"/>
      <c r="G484" s="20"/>
      <c r="H484" s="20"/>
    </row>
    <row r="485" spans="1:11" ht="15.75" x14ac:dyDescent="0.25">
      <c r="D485" s="123" t="s">
        <v>14</v>
      </c>
      <c r="E485" s="123"/>
      <c r="F485" s="123"/>
      <c r="G485" s="4"/>
      <c r="H485" s="4"/>
    </row>
  </sheetData>
  <sortState caseSensitive="1" ref="A449:Q459">
    <sortCondition ref="C449:C459"/>
  </sortState>
  <mergeCells count="78">
    <mergeCell ref="E171:G171"/>
    <mergeCell ref="B175:C175"/>
    <mergeCell ref="E175:G175"/>
    <mergeCell ref="B185:C185"/>
    <mergeCell ref="B474:C474"/>
    <mergeCell ref="E474:G474"/>
    <mergeCell ref="B444:C444"/>
    <mergeCell ref="E444:G444"/>
    <mergeCell ref="B448:C448"/>
    <mergeCell ref="E448:G448"/>
    <mergeCell ref="B460:C460"/>
    <mergeCell ref="E460:G460"/>
    <mergeCell ref="E185:G185"/>
    <mergeCell ref="B222:C222"/>
    <mergeCell ref="E222:G222"/>
    <mergeCell ref="B230:C230"/>
    <mergeCell ref="A2:D2"/>
    <mergeCell ref="H4:J4"/>
    <mergeCell ref="H2:K2"/>
    <mergeCell ref="A10:K10"/>
    <mergeCell ref="H481:K481"/>
    <mergeCell ref="H480:K480"/>
    <mergeCell ref="H478:K478"/>
    <mergeCell ref="H477:K477"/>
    <mergeCell ref="A11:K11"/>
    <mergeCell ref="H479:K479"/>
    <mergeCell ref="A13:K13"/>
    <mergeCell ref="E152:G152"/>
    <mergeCell ref="B152:C152"/>
    <mergeCell ref="B166:C166"/>
    <mergeCell ref="E166:G166"/>
    <mergeCell ref="B171:C171"/>
    <mergeCell ref="H1:K1"/>
    <mergeCell ref="A1:D1"/>
    <mergeCell ref="H15:K15"/>
    <mergeCell ref="G15:G16"/>
    <mergeCell ref="F15:F16"/>
    <mergeCell ref="E15:E16"/>
    <mergeCell ref="D15:D16"/>
    <mergeCell ref="C15:C16"/>
    <mergeCell ref="B15:B16"/>
    <mergeCell ref="A15:A16"/>
    <mergeCell ref="H8:J8"/>
    <mergeCell ref="H7:J7"/>
    <mergeCell ref="H6:J6"/>
    <mergeCell ref="H5:J5"/>
    <mergeCell ref="A3:D3"/>
    <mergeCell ref="A12:K12"/>
    <mergeCell ref="E230:G230"/>
    <mergeCell ref="B252:C252"/>
    <mergeCell ref="E252:G252"/>
    <mergeCell ref="B261:C261"/>
    <mergeCell ref="E261:G261"/>
    <mergeCell ref="B343:C343"/>
    <mergeCell ref="E343:G343"/>
    <mergeCell ref="B347:C347"/>
    <mergeCell ref="E347:G347"/>
    <mergeCell ref="B345:C345"/>
    <mergeCell ref="E345:G345"/>
    <mergeCell ref="B349:C349"/>
    <mergeCell ref="E349:G349"/>
    <mergeCell ref="B352:C352"/>
    <mergeCell ref="E352:G352"/>
    <mergeCell ref="B362:C362"/>
    <mergeCell ref="E362:G362"/>
    <mergeCell ref="B423:C423"/>
    <mergeCell ref="E423:G423"/>
    <mergeCell ref="B430:C430"/>
    <mergeCell ref="E430:G430"/>
    <mergeCell ref="B433:C433"/>
    <mergeCell ref="E433:G433"/>
    <mergeCell ref="B437:C437"/>
    <mergeCell ref="E437:G437"/>
    <mergeCell ref="D485:F485"/>
    <mergeCell ref="D484:F484"/>
    <mergeCell ref="D483:F483"/>
    <mergeCell ref="B441:C441"/>
    <mergeCell ref="E441:G441"/>
  </mergeCells>
  <pageMargins left="0.39370078740157483" right="0.39370078740157483" top="0.6692913385826772" bottom="0.669291338582677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opLeftCell="A10" workbookViewId="0">
      <selection activeCell="B16" sqref="B16:O23"/>
    </sheetView>
  </sheetViews>
  <sheetFormatPr defaultRowHeight="15" x14ac:dyDescent="0.25"/>
  <cols>
    <col min="1" max="1" width="5.140625" style="9" customWidth="1"/>
    <col min="2" max="2" width="19.5703125" style="9" customWidth="1"/>
    <col min="3" max="3" width="9.28515625" style="9" customWidth="1"/>
    <col min="4" max="4" width="11.7109375" style="9" customWidth="1"/>
    <col min="5" max="5" width="6.7109375" style="9" customWidth="1"/>
    <col min="6" max="6" width="15.28515625" style="9" customWidth="1"/>
    <col min="7" max="8" width="9.28515625" style="9" customWidth="1"/>
    <col min="9" max="9" width="10.85546875" style="9" customWidth="1"/>
    <col min="10" max="10" width="13.7109375" style="9" customWidth="1"/>
    <col min="11" max="11" width="10.7109375" style="9" customWidth="1"/>
    <col min="12" max="12" width="8.140625" style="9" customWidth="1"/>
    <col min="13" max="13" width="8" style="9" customWidth="1"/>
    <col min="14" max="14" width="7.28515625" style="9" customWidth="1"/>
    <col min="15" max="16384" width="9.140625" style="9"/>
  </cols>
  <sheetData>
    <row r="1" spans="1:15" ht="15.75" x14ac:dyDescent="0.25">
      <c r="A1" s="127" t="s">
        <v>5</v>
      </c>
      <c r="B1" s="127"/>
      <c r="C1" s="127"/>
      <c r="D1" s="127"/>
      <c r="E1" s="127"/>
      <c r="L1" s="126" t="s">
        <v>85</v>
      </c>
      <c r="M1" s="126"/>
      <c r="N1" s="126"/>
      <c r="O1" s="126"/>
    </row>
    <row r="2" spans="1:15" ht="15.75" x14ac:dyDescent="0.25">
      <c r="A2" s="127" t="s">
        <v>6</v>
      </c>
      <c r="B2" s="127"/>
      <c r="C2" s="127"/>
      <c r="D2" s="127"/>
      <c r="E2" s="127"/>
      <c r="L2" s="139" t="s">
        <v>759</v>
      </c>
      <c r="M2" s="139"/>
      <c r="N2" s="139"/>
      <c r="O2" s="139"/>
    </row>
    <row r="3" spans="1:15" ht="15.75" x14ac:dyDescent="0.25">
      <c r="A3" s="127" t="s">
        <v>7</v>
      </c>
      <c r="B3" s="127"/>
      <c r="C3" s="127"/>
      <c r="D3" s="127"/>
      <c r="E3" s="127"/>
    </row>
    <row r="4" spans="1:15" ht="15.75" x14ac:dyDescent="0.25">
      <c r="A4" s="1"/>
    </row>
    <row r="5" spans="1:15" ht="15.75" x14ac:dyDescent="0.25">
      <c r="K5" s="137" t="s">
        <v>8</v>
      </c>
      <c r="L5" s="137"/>
      <c r="M5" s="137"/>
      <c r="N5" s="137"/>
      <c r="O5" s="137"/>
    </row>
    <row r="6" spans="1:15" ht="15.75" x14ac:dyDescent="0.25">
      <c r="K6" s="127" t="s">
        <v>9</v>
      </c>
      <c r="L6" s="127"/>
      <c r="M6" s="127"/>
      <c r="N6" s="127"/>
      <c r="O6" s="127"/>
    </row>
    <row r="7" spans="1:15" ht="15.75" x14ac:dyDescent="0.25">
      <c r="K7" s="137" t="s">
        <v>10</v>
      </c>
      <c r="L7" s="137"/>
      <c r="M7" s="137"/>
      <c r="N7" s="137"/>
      <c r="O7" s="137"/>
    </row>
    <row r="8" spans="1:15" ht="15.75" x14ac:dyDescent="0.25">
      <c r="K8" s="124" t="s">
        <v>11</v>
      </c>
      <c r="L8" s="124"/>
      <c r="M8" s="124"/>
      <c r="N8" s="124"/>
      <c r="O8" s="124"/>
    </row>
    <row r="9" spans="1:15" ht="15.75" x14ac:dyDescent="0.25">
      <c r="K9" s="123" t="s">
        <v>84</v>
      </c>
      <c r="L9" s="123"/>
      <c r="M9" s="123"/>
      <c r="N9" s="123"/>
      <c r="O9" s="123"/>
    </row>
    <row r="10" spans="1:15" ht="15.75" x14ac:dyDescent="0.25">
      <c r="G10" s="12"/>
      <c r="H10" s="12"/>
      <c r="I10" s="12"/>
      <c r="J10" s="13"/>
    </row>
    <row r="11" spans="1:15" ht="20.25" x14ac:dyDescent="0.3">
      <c r="A11" s="141" t="s">
        <v>760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spans="1:15" ht="18.75" x14ac:dyDescent="0.3">
      <c r="A12" s="142" t="s">
        <v>761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</row>
    <row r="13" spans="1:15" ht="15.75" thickBot="1" x14ac:dyDescent="0.3"/>
    <row r="14" spans="1:15" ht="151.5" customHeight="1" x14ac:dyDescent="0.25">
      <c r="A14" s="161" t="s">
        <v>1</v>
      </c>
      <c r="B14" s="157" t="s">
        <v>18</v>
      </c>
      <c r="C14" s="157" t="s">
        <v>19</v>
      </c>
      <c r="D14" s="157" t="s">
        <v>20</v>
      </c>
      <c r="E14" s="157" t="s">
        <v>34</v>
      </c>
      <c r="F14" s="157" t="s">
        <v>21</v>
      </c>
      <c r="G14" s="157" t="s">
        <v>22</v>
      </c>
      <c r="H14" s="157" t="s">
        <v>23</v>
      </c>
      <c r="I14" s="157" t="s">
        <v>17</v>
      </c>
      <c r="J14" s="157" t="s">
        <v>24</v>
      </c>
      <c r="K14" s="155" t="s">
        <v>15</v>
      </c>
      <c r="L14" s="128" t="s">
        <v>25</v>
      </c>
      <c r="M14" s="128"/>
      <c r="N14" s="128"/>
      <c r="O14" s="129"/>
    </row>
    <row r="15" spans="1:15" ht="53.25" customHeight="1" x14ac:dyDescent="0.25">
      <c r="A15" s="162"/>
      <c r="B15" s="158"/>
      <c r="C15" s="158"/>
      <c r="D15" s="158"/>
      <c r="E15" s="158"/>
      <c r="F15" s="158"/>
      <c r="G15" s="158"/>
      <c r="H15" s="158"/>
      <c r="I15" s="158"/>
      <c r="J15" s="158"/>
      <c r="K15" s="156"/>
      <c r="L15" s="102" t="s">
        <v>124</v>
      </c>
      <c r="M15" s="56" t="s">
        <v>27</v>
      </c>
      <c r="N15" s="56" t="s">
        <v>0</v>
      </c>
      <c r="O15" s="57" t="s">
        <v>28</v>
      </c>
    </row>
    <row r="16" spans="1:15" ht="40.5" customHeight="1" x14ac:dyDescent="0.25">
      <c r="A16" s="36">
        <v>1</v>
      </c>
      <c r="B16" s="33" t="s">
        <v>112</v>
      </c>
      <c r="C16" s="34" t="s">
        <v>120</v>
      </c>
      <c r="D16" s="38">
        <f>M16*O16</f>
        <v>302400</v>
      </c>
      <c r="E16" s="35">
        <v>200103</v>
      </c>
      <c r="F16" s="101" t="s">
        <v>122</v>
      </c>
      <c r="G16" s="37">
        <v>45809</v>
      </c>
      <c r="H16" s="37">
        <v>45900</v>
      </c>
      <c r="I16" s="101" t="s">
        <v>121</v>
      </c>
      <c r="J16" s="101"/>
      <c r="K16" s="101">
        <v>1</v>
      </c>
      <c r="L16" s="75" t="s">
        <v>383</v>
      </c>
      <c r="M16" s="75">
        <v>240000</v>
      </c>
      <c r="N16" s="75" t="s">
        <v>41</v>
      </c>
      <c r="O16" s="76">
        <v>1.26</v>
      </c>
    </row>
    <row r="17" spans="1:15" ht="40.5" customHeight="1" x14ac:dyDescent="0.25">
      <c r="A17" s="36">
        <v>2</v>
      </c>
      <c r="B17" s="33" t="s">
        <v>387</v>
      </c>
      <c r="C17" s="34" t="s">
        <v>389</v>
      </c>
      <c r="D17" s="38">
        <f t="shared" ref="D17:D18" si="0">M17*O17</f>
        <v>500000</v>
      </c>
      <c r="E17" s="35">
        <v>200103</v>
      </c>
      <c r="F17" s="101" t="s">
        <v>386</v>
      </c>
      <c r="G17" s="37">
        <v>45658</v>
      </c>
      <c r="H17" s="37">
        <v>46022</v>
      </c>
      <c r="I17" s="101" t="s">
        <v>391</v>
      </c>
      <c r="J17" s="101"/>
      <c r="K17" s="101">
        <v>2</v>
      </c>
      <c r="L17" s="75" t="s">
        <v>383</v>
      </c>
      <c r="M17" s="25">
        <v>2000</v>
      </c>
      <c r="N17" s="25" t="s">
        <v>392</v>
      </c>
      <c r="O17" s="77">
        <v>250</v>
      </c>
    </row>
    <row r="18" spans="1:15" ht="40.5" customHeight="1" x14ac:dyDescent="0.25">
      <c r="A18" s="36">
        <v>3</v>
      </c>
      <c r="B18" s="33" t="s">
        <v>388</v>
      </c>
      <c r="C18" s="34" t="s">
        <v>390</v>
      </c>
      <c r="D18" s="38">
        <f t="shared" si="0"/>
        <v>701250</v>
      </c>
      <c r="E18" s="35">
        <v>200103</v>
      </c>
      <c r="F18" s="101" t="s">
        <v>386</v>
      </c>
      <c r="G18" s="37">
        <v>45658</v>
      </c>
      <c r="H18" s="37">
        <v>46022</v>
      </c>
      <c r="I18" s="101" t="s">
        <v>391</v>
      </c>
      <c r="J18" s="101"/>
      <c r="K18" s="101">
        <v>3</v>
      </c>
      <c r="L18" s="75" t="s">
        <v>383</v>
      </c>
      <c r="M18" s="75">
        <v>935</v>
      </c>
      <c r="N18" s="75" t="s">
        <v>392</v>
      </c>
      <c r="O18" s="76">
        <v>750</v>
      </c>
    </row>
    <row r="19" spans="1:15" s="67" customFormat="1" ht="27" customHeight="1" x14ac:dyDescent="0.25">
      <c r="A19" s="65"/>
      <c r="B19" s="159" t="s">
        <v>381</v>
      </c>
      <c r="C19" s="159"/>
      <c r="D19" s="66">
        <f>SUM(D16:D18)</f>
        <v>1503650</v>
      </c>
      <c r="E19" s="160" t="s">
        <v>735</v>
      </c>
      <c r="F19" s="160"/>
      <c r="G19" s="160"/>
      <c r="H19" s="148">
        <f>D16*1.11</f>
        <v>335664.00000000006</v>
      </c>
      <c r="I19" s="148"/>
      <c r="J19" s="149">
        <f>H19+H20</f>
        <v>1789176.5</v>
      </c>
      <c r="K19" s="150"/>
      <c r="L19" s="150"/>
      <c r="M19" s="150"/>
      <c r="N19" s="150"/>
      <c r="O19" s="151"/>
    </row>
    <row r="20" spans="1:15" s="67" customFormat="1" ht="27" customHeight="1" x14ac:dyDescent="0.25">
      <c r="A20" s="65"/>
      <c r="B20" s="159"/>
      <c r="C20" s="159"/>
      <c r="D20" s="107"/>
      <c r="E20" s="160" t="s">
        <v>736</v>
      </c>
      <c r="F20" s="160"/>
      <c r="G20" s="160"/>
      <c r="H20" s="148">
        <f>(D17+D18)*1.21</f>
        <v>1453512.5</v>
      </c>
      <c r="I20" s="148"/>
      <c r="J20" s="152"/>
      <c r="K20" s="153"/>
      <c r="L20" s="153"/>
      <c r="M20" s="153"/>
      <c r="N20" s="153"/>
      <c r="O20" s="154"/>
    </row>
    <row r="21" spans="1:15" ht="40.5" customHeight="1" x14ac:dyDescent="0.25">
      <c r="A21" s="36">
        <v>1</v>
      </c>
      <c r="B21" s="33" t="s">
        <v>741</v>
      </c>
      <c r="C21" s="34"/>
      <c r="D21" s="38">
        <f>M21*O21</f>
        <v>344375</v>
      </c>
      <c r="E21" s="35" t="s">
        <v>738</v>
      </c>
      <c r="F21" s="101" t="s">
        <v>739</v>
      </c>
      <c r="G21" s="37">
        <v>46023</v>
      </c>
      <c r="H21" s="37">
        <v>46387</v>
      </c>
      <c r="I21" s="101" t="s">
        <v>121</v>
      </c>
      <c r="J21" s="101"/>
      <c r="K21" s="101">
        <v>3</v>
      </c>
      <c r="L21" s="75"/>
      <c r="M21" s="75">
        <v>62500</v>
      </c>
      <c r="N21" s="75" t="s">
        <v>43</v>
      </c>
      <c r="O21" s="76">
        <v>5.51</v>
      </c>
    </row>
    <row r="22" spans="1:15" ht="40.5" customHeight="1" x14ac:dyDescent="0.25">
      <c r="A22" s="36">
        <v>2</v>
      </c>
      <c r="B22" s="33" t="s">
        <v>740</v>
      </c>
      <c r="C22" s="34"/>
      <c r="D22" s="38">
        <f>M22*O22</f>
        <v>25200</v>
      </c>
      <c r="E22" s="35" t="s">
        <v>738</v>
      </c>
      <c r="F22" s="101" t="s">
        <v>739</v>
      </c>
      <c r="G22" s="37">
        <v>46023</v>
      </c>
      <c r="H22" s="37">
        <v>46387</v>
      </c>
      <c r="I22" s="101" t="s">
        <v>121</v>
      </c>
      <c r="J22" s="101"/>
      <c r="K22" s="101">
        <v>4</v>
      </c>
      <c r="L22" s="75"/>
      <c r="M22" s="75">
        <v>4500</v>
      </c>
      <c r="N22" s="75" t="s">
        <v>43</v>
      </c>
      <c r="O22" s="76">
        <v>5.6</v>
      </c>
    </row>
    <row r="23" spans="1:15" s="67" customFormat="1" ht="27" customHeight="1" thickBot="1" x14ac:dyDescent="0.3">
      <c r="A23" s="70"/>
      <c r="B23" s="163" t="s">
        <v>381</v>
      </c>
      <c r="C23" s="163"/>
      <c r="D23" s="98">
        <f>SUM(D21:D22)</f>
        <v>369575</v>
      </c>
      <c r="E23" s="164" t="s">
        <v>736</v>
      </c>
      <c r="F23" s="164"/>
      <c r="G23" s="164"/>
      <c r="H23" s="165">
        <f>D23*1.21</f>
        <v>447185.75</v>
      </c>
      <c r="I23" s="165"/>
      <c r="J23" s="103"/>
      <c r="K23" s="71"/>
      <c r="L23" s="72"/>
      <c r="M23" s="73"/>
      <c r="N23" s="73"/>
      <c r="O23" s="74"/>
    </row>
    <row r="24" spans="1:15" x14ac:dyDescent="0.25">
      <c r="A24" s="69"/>
      <c r="B24" s="69"/>
      <c r="C24" s="69"/>
      <c r="D24" s="69"/>
      <c r="E24" s="69"/>
      <c r="F24" s="69"/>
      <c r="G24" s="69"/>
      <c r="H24" s="68"/>
    </row>
    <row r="26" spans="1:15" s="8" customFormat="1" ht="18.75" customHeight="1" x14ac:dyDescent="0.25">
      <c r="A26" s="137" t="s">
        <v>375</v>
      </c>
      <c r="B26" s="137"/>
      <c r="C26" s="137"/>
      <c r="D26" s="137"/>
      <c r="E26" s="4"/>
      <c r="F26" s="4"/>
      <c r="G26" s="4"/>
      <c r="H26" s="10"/>
      <c r="I26" s="10"/>
      <c r="J26" s="10"/>
    </row>
    <row r="27" spans="1:15" s="8" customFormat="1" ht="18.75" customHeight="1" x14ac:dyDescent="0.25">
      <c r="A27" s="137" t="s">
        <v>123</v>
      </c>
      <c r="B27" s="137"/>
      <c r="C27" s="137"/>
      <c r="D27" s="137"/>
      <c r="E27" s="55"/>
      <c r="F27" s="55"/>
      <c r="G27" s="6"/>
      <c r="H27" s="24"/>
      <c r="K27" s="125" t="s">
        <v>13</v>
      </c>
      <c r="L27" s="125"/>
      <c r="M27" s="125"/>
      <c r="N27" s="125"/>
    </row>
    <row r="28" spans="1:15" ht="18.75" customHeight="1" x14ac:dyDescent="0.25">
      <c r="A28" s="124" t="s">
        <v>153</v>
      </c>
      <c r="B28" s="124"/>
      <c r="C28" s="124"/>
      <c r="D28" s="124"/>
      <c r="E28" s="7"/>
      <c r="F28" s="7"/>
      <c r="G28" s="5"/>
      <c r="H28" s="23"/>
      <c r="K28" s="124" t="s">
        <v>11</v>
      </c>
      <c r="L28" s="124"/>
      <c r="M28" s="124"/>
      <c r="N28" s="124"/>
    </row>
    <row r="29" spans="1:15" ht="18.75" customHeight="1" x14ac:dyDescent="0.25">
      <c r="A29" s="137" t="s">
        <v>376</v>
      </c>
      <c r="B29" s="137"/>
      <c r="C29" s="137"/>
      <c r="D29" s="137"/>
      <c r="E29" s="2"/>
      <c r="F29" s="2"/>
      <c r="G29" s="5"/>
      <c r="H29" s="20"/>
      <c r="K29" s="123" t="s">
        <v>14</v>
      </c>
      <c r="L29" s="123"/>
      <c r="M29" s="123"/>
      <c r="N29" s="123"/>
    </row>
    <row r="30" spans="1:15" ht="18.75" customHeight="1" x14ac:dyDescent="0.25">
      <c r="A30" s="5"/>
      <c r="B30" s="5"/>
      <c r="C30" s="11"/>
      <c r="D30" s="11"/>
      <c r="E30" s="5"/>
      <c r="F30" s="5"/>
      <c r="G30" s="5"/>
      <c r="H30" s="4"/>
      <c r="I30" s="123"/>
      <c r="J30" s="123"/>
    </row>
  </sheetData>
  <mergeCells count="42">
    <mergeCell ref="E23:G23"/>
    <mergeCell ref="H23:I23"/>
    <mergeCell ref="A3:E3"/>
    <mergeCell ref="A2:E2"/>
    <mergeCell ref="E14:E15"/>
    <mergeCell ref="D14:D15"/>
    <mergeCell ref="C14:C15"/>
    <mergeCell ref="B14:B15"/>
    <mergeCell ref="A1:E1"/>
    <mergeCell ref="I30:J30"/>
    <mergeCell ref="A28:D28"/>
    <mergeCell ref="A27:D27"/>
    <mergeCell ref="A26:D26"/>
    <mergeCell ref="A29:D29"/>
    <mergeCell ref="B20:C20"/>
    <mergeCell ref="E20:G20"/>
    <mergeCell ref="B19:C19"/>
    <mergeCell ref="E19:G19"/>
    <mergeCell ref="G14:G15"/>
    <mergeCell ref="A12:O12"/>
    <mergeCell ref="A11:O11"/>
    <mergeCell ref="A14:A15"/>
    <mergeCell ref="F14:F15"/>
    <mergeCell ref="B23:C23"/>
    <mergeCell ref="L14:O14"/>
    <mergeCell ref="K14:K15"/>
    <mergeCell ref="J14:J15"/>
    <mergeCell ref="I14:I15"/>
    <mergeCell ref="H14:H15"/>
    <mergeCell ref="L2:O2"/>
    <mergeCell ref="L1:O1"/>
    <mergeCell ref="K9:O9"/>
    <mergeCell ref="K8:O8"/>
    <mergeCell ref="K7:O7"/>
    <mergeCell ref="K6:O6"/>
    <mergeCell ref="K5:O5"/>
    <mergeCell ref="K29:N29"/>
    <mergeCell ref="K28:N28"/>
    <mergeCell ref="K27:N27"/>
    <mergeCell ref="H20:I20"/>
    <mergeCell ref="H19:I19"/>
    <mergeCell ref="J19:O20"/>
  </mergeCells>
  <pageMargins left="0.31496062992125984" right="0.31496062992125984" top="0.35433070866141736" bottom="0.35433070866141736" header="0.31496062992125984" footer="0.31496062992125984"/>
  <pageSetup paperSize="9"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2"/>
  <sheetViews>
    <sheetView topLeftCell="A410" workbookViewId="0">
      <selection activeCell="B442" sqref="B442"/>
    </sheetView>
  </sheetViews>
  <sheetFormatPr defaultRowHeight="15.75" x14ac:dyDescent="0.25"/>
  <cols>
    <col min="1" max="1" width="12" style="110" bestFit="1" customWidth="1"/>
    <col min="2" max="2" width="13" style="110" customWidth="1"/>
    <col min="3" max="3" width="9.140625" style="110"/>
  </cols>
  <sheetData>
    <row r="1" spans="1:3" s="112" customFormat="1" x14ac:dyDescent="0.25">
      <c r="A1" s="111" t="s">
        <v>120</v>
      </c>
      <c r="B1" s="116">
        <v>335664.00000000006</v>
      </c>
      <c r="C1" s="111">
        <v>200103</v>
      </c>
    </row>
    <row r="2" spans="1:3" s="112" customFormat="1" x14ac:dyDescent="0.25">
      <c r="A2" s="111" t="s">
        <v>389</v>
      </c>
      <c r="B2" s="116">
        <v>605000</v>
      </c>
      <c r="C2" s="111">
        <v>200103</v>
      </c>
    </row>
    <row r="3" spans="1:3" s="112" customFormat="1" x14ac:dyDescent="0.25">
      <c r="A3" s="113" t="s">
        <v>118</v>
      </c>
      <c r="B3" s="116">
        <v>45980</v>
      </c>
      <c r="C3" s="114">
        <v>200103</v>
      </c>
    </row>
    <row r="4" spans="1:3" s="112" customFormat="1" x14ac:dyDescent="0.25">
      <c r="A4" s="113" t="s">
        <v>119</v>
      </c>
      <c r="B4" s="116">
        <v>157298.64480000001</v>
      </c>
      <c r="C4" s="114">
        <v>200103</v>
      </c>
    </row>
    <row r="5" spans="1:3" s="112" customFormat="1" x14ac:dyDescent="0.25">
      <c r="A5" s="111" t="s">
        <v>765</v>
      </c>
      <c r="B5" s="116">
        <v>416693.75</v>
      </c>
      <c r="C5" s="111" t="s">
        <v>738</v>
      </c>
    </row>
    <row r="6" spans="1:3" s="112" customFormat="1" x14ac:dyDescent="0.25">
      <c r="A6" s="111" t="s">
        <v>766</v>
      </c>
      <c r="B6" s="116">
        <v>30492</v>
      </c>
      <c r="C6" s="111" t="s">
        <v>738</v>
      </c>
    </row>
    <row r="7" spans="1:3" s="112" customFormat="1" x14ac:dyDescent="0.25">
      <c r="A7" s="113" t="s">
        <v>475</v>
      </c>
      <c r="B7" s="116">
        <v>2420</v>
      </c>
      <c r="C7" s="114">
        <v>200105</v>
      </c>
    </row>
    <row r="8" spans="1:3" s="112" customFormat="1" x14ac:dyDescent="0.25">
      <c r="A8" s="113" t="s">
        <v>262</v>
      </c>
      <c r="B8" s="116">
        <v>121</v>
      </c>
      <c r="C8" s="114">
        <v>200105</v>
      </c>
    </row>
    <row r="9" spans="1:3" s="112" customFormat="1" x14ac:dyDescent="0.25">
      <c r="A9" s="113" t="s">
        <v>262</v>
      </c>
      <c r="B9" s="116">
        <v>7986</v>
      </c>
      <c r="C9" s="114">
        <v>200105</v>
      </c>
    </row>
    <row r="10" spans="1:3" s="112" customFormat="1" x14ac:dyDescent="0.25">
      <c r="A10" s="113" t="s">
        <v>262</v>
      </c>
      <c r="B10" s="116">
        <v>605</v>
      </c>
      <c r="C10" s="114">
        <v>200105</v>
      </c>
    </row>
    <row r="11" spans="1:3" s="112" customFormat="1" x14ac:dyDescent="0.25">
      <c r="A11" s="113" t="s">
        <v>262</v>
      </c>
      <c r="B11" s="116">
        <v>121</v>
      </c>
      <c r="C11" s="114">
        <v>200105</v>
      </c>
    </row>
    <row r="12" spans="1:3" s="112" customFormat="1" x14ac:dyDescent="0.25">
      <c r="A12" s="111" t="s">
        <v>390</v>
      </c>
      <c r="B12" s="116">
        <v>848512.5</v>
      </c>
      <c r="C12" s="111">
        <v>200103</v>
      </c>
    </row>
    <row r="13" spans="1:3" s="112" customFormat="1" x14ac:dyDescent="0.25">
      <c r="A13" s="113" t="s">
        <v>72</v>
      </c>
      <c r="B13" s="116">
        <v>28314</v>
      </c>
      <c r="C13" s="114">
        <v>2014</v>
      </c>
    </row>
    <row r="14" spans="1:3" s="112" customFormat="1" x14ac:dyDescent="0.25">
      <c r="A14" s="113" t="s">
        <v>409</v>
      </c>
      <c r="B14" s="116">
        <v>15246</v>
      </c>
      <c r="C14" s="114">
        <v>200302</v>
      </c>
    </row>
    <row r="15" spans="1:3" s="112" customFormat="1" x14ac:dyDescent="0.25">
      <c r="A15" s="113" t="s">
        <v>73</v>
      </c>
      <c r="B15" s="116">
        <v>4537.5</v>
      </c>
      <c r="C15" s="114">
        <v>200501</v>
      </c>
    </row>
    <row r="16" spans="1:3" s="112" customFormat="1" x14ac:dyDescent="0.25">
      <c r="A16" s="113" t="s">
        <v>73</v>
      </c>
      <c r="B16" s="116">
        <v>1028.5</v>
      </c>
      <c r="C16" s="114">
        <v>200501</v>
      </c>
    </row>
    <row r="17" spans="1:3" s="112" customFormat="1" x14ac:dyDescent="0.25">
      <c r="A17" s="113" t="s">
        <v>73</v>
      </c>
      <c r="B17" s="116">
        <v>34485</v>
      </c>
      <c r="C17" s="114">
        <v>200501</v>
      </c>
    </row>
    <row r="18" spans="1:3" s="112" customFormat="1" x14ac:dyDescent="0.25">
      <c r="A18" s="113" t="s">
        <v>73</v>
      </c>
      <c r="B18" s="116">
        <v>5445</v>
      </c>
      <c r="C18" s="114">
        <v>200501</v>
      </c>
    </row>
    <row r="19" spans="1:3" s="112" customFormat="1" x14ac:dyDescent="0.25">
      <c r="A19" s="113" t="s">
        <v>73</v>
      </c>
      <c r="B19" s="116">
        <v>12100</v>
      </c>
      <c r="C19" s="114">
        <v>200501</v>
      </c>
    </row>
    <row r="20" spans="1:3" s="112" customFormat="1" x14ac:dyDescent="0.25">
      <c r="A20" s="113" t="s">
        <v>73</v>
      </c>
      <c r="B20" s="116">
        <v>6050</v>
      </c>
      <c r="C20" s="114">
        <v>200501</v>
      </c>
    </row>
    <row r="21" spans="1:3" s="112" customFormat="1" x14ac:dyDescent="0.25">
      <c r="A21" s="113" t="s">
        <v>73</v>
      </c>
      <c r="B21" s="116">
        <v>5445</v>
      </c>
      <c r="C21" s="114">
        <v>200501</v>
      </c>
    </row>
    <row r="22" spans="1:3" s="112" customFormat="1" x14ac:dyDescent="0.25">
      <c r="A22" s="113" t="s">
        <v>378</v>
      </c>
      <c r="B22" s="116">
        <v>2117.5</v>
      </c>
      <c r="C22" s="114">
        <v>2014</v>
      </c>
    </row>
    <row r="23" spans="1:3" s="112" customFormat="1" x14ac:dyDescent="0.25">
      <c r="A23" s="113" t="s">
        <v>378</v>
      </c>
      <c r="B23" s="116">
        <v>2117.5</v>
      </c>
      <c r="C23" s="114">
        <v>2014</v>
      </c>
    </row>
    <row r="24" spans="1:3" s="112" customFormat="1" x14ac:dyDescent="0.25">
      <c r="A24" s="113" t="s">
        <v>377</v>
      </c>
      <c r="B24" s="116">
        <v>4961</v>
      </c>
      <c r="C24" s="114">
        <v>200501</v>
      </c>
    </row>
    <row r="25" spans="1:3" s="112" customFormat="1" x14ac:dyDescent="0.25">
      <c r="A25" s="113" t="s">
        <v>102</v>
      </c>
      <c r="B25" s="116">
        <v>181.5</v>
      </c>
      <c r="C25" s="114">
        <v>200130</v>
      </c>
    </row>
    <row r="26" spans="1:3" s="112" customFormat="1" x14ac:dyDescent="0.25">
      <c r="A26" s="113" t="s">
        <v>479</v>
      </c>
      <c r="B26" s="116">
        <v>363</v>
      </c>
      <c r="C26" s="114">
        <v>200102</v>
      </c>
    </row>
    <row r="27" spans="1:3" s="112" customFormat="1" x14ac:dyDescent="0.25">
      <c r="A27" s="113" t="s">
        <v>479</v>
      </c>
      <c r="B27" s="116">
        <v>363</v>
      </c>
      <c r="C27" s="114">
        <v>200102</v>
      </c>
    </row>
    <row r="28" spans="1:3" x14ac:dyDescent="0.25">
      <c r="A28" s="108" t="s">
        <v>385</v>
      </c>
      <c r="B28" s="116">
        <v>3569.5</v>
      </c>
      <c r="C28" s="109">
        <v>200102</v>
      </c>
    </row>
    <row r="29" spans="1:3" x14ac:dyDescent="0.25">
      <c r="A29" s="108" t="s">
        <v>481</v>
      </c>
      <c r="B29" s="116">
        <v>605</v>
      </c>
      <c r="C29" s="109">
        <v>200101</v>
      </c>
    </row>
    <row r="30" spans="1:3" x14ac:dyDescent="0.25">
      <c r="A30" s="108" t="s">
        <v>454</v>
      </c>
      <c r="B30" s="116">
        <v>423.74200000000002</v>
      </c>
      <c r="C30" s="109">
        <v>200101</v>
      </c>
    </row>
    <row r="31" spans="1:3" x14ac:dyDescent="0.25">
      <c r="A31" s="108" t="s">
        <v>454</v>
      </c>
      <c r="B31" s="116">
        <v>242</v>
      </c>
      <c r="C31" s="109">
        <v>200101</v>
      </c>
    </row>
    <row r="32" spans="1:3" x14ac:dyDescent="0.25">
      <c r="A32" s="108" t="s">
        <v>454</v>
      </c>
      <c r="B32" s="116">
        <v>181.5</v>
      </c>
      <c r="C32" s="109">
        <v>200101</v>
      </c>
    </row>
    <row r="33" spans="1:3" x14ac:dyDescent="0.25">
      <c r="A33" s="108" t="s">
        <v>454</v>
      </c>
      <c r="B33" s="116">
        <v>121</v>
      </c>
      <c r="C33" s="109">
        <v>200101</v>
      </c>
    </row>
    <row r="34" spans="1:3" x14ac:dyDescent="0.25">
      <c r="A34" s="108" t="s">
        <v>454</v>
      </c>
      <c r="B34" s="116">
        <v>121</v>
      </c>
      <c r="C34" s="109">
        <v>200101</v>
      </c>
    </row>
    <row r="35" spans="1:3" x14ac:dyDescent="0.25">
      <c r="A35" s="108" t="s">
        <v>454</v>
      </c>
      <c r="B35" s="116">
        <v>363</v>
      </c>
      <c r="C35" s="109">
        <v>200101</v>
      </c>
    </row>
    <row r="36" spans="1:3" x14ac:dyDescent="0.25">
      <c r="A36" s="108" t="s">
        <v>454</v>
      </c>
      <c r="B36" s="116">
        <v>121</v>
      </c>
      <c r="C36" s="109">
        <v>200101</v>
      </c>
    </row>
    <row r="37" spans="1:3" x14ac:dyDescent="0.25">
      <c r="A37" s="108" t="s">
        <v>454</v>
      </c>
      <c r="B37" s="116">
        <v>726</v>
      </c>
      <c r="C37" s="109">
        <v>200101</v>
      </c>
    </row>
    <row r="38" spans="1:3" x14ac:dyDescent="0.25">
      <c r="A38" s="108" t="s">
        <v>454</v>
      </c>
      <c r="B38" s="116">
        <v>1815</v>
      </c>
      <c r="C38" s="109">
        <v>200101</v>
      </c>
    </row>
    <row r="39" spans="1:3" x14ac:dyDescent="0.25">
      <c r="A39" s="108" t="s">
        <v>454</v>
      </c>
      <c r="B39" s="116">
        <v>242</v>
      </c>
      <c r="C39" s="109">
        <v>200101</v>
      </c>
    </row>
    <row r="40" spans="1:3" x14ac:dyDescent="0.25">
      <c r="A40" s="108" t="s">
        <v>454</v>
      </c>
      <c r="B40" s="116">
        <v>242</v>
      </c>
      <c r="C40" s="109">
        <v>200101</v>
      </c>
    </row>
    <row r="41" spans="1:3" x14ac:dyDescent="0.25">
      <c r="A41" s="108" t="s">
        <v>454</v>
      </c>
      <c r="B41" s="116">
        <v>242</v>
      </c>
      <c r="C41" s="109">
        <v>200101</v>
      </c>
    </row>
    <row r="42" spans="1:3" x14ac:dyDescent="0.25">
      <c r="A42" s="108" t="s">
        <v>454</v>
      </c>
      <c r="B42" s="116">
        <v>242</v>
      </c>
      <c r="C42" s="109">
        <v>200101</v>
      </c>
    </row>
    <row r="43" spans="1:3" x14ac:dyDescent="0.25">
      <c r="A43" s="108" t="s">
        <v>454</v>
      </c>
      <c r="B43" s="116">
        <v>12100</v>
      </c>
      <c r="C43" s="109">
        <v>200101</v>
      </c>
    </row>
    <row r="44" spans="1:3" x14ac:dyDescent="0.25">
      <c r="A44" s="108" t="s">
        <v>454</v>
      </c>
      <c r="B44" s="116">
        <v>484</v>
      </c>
      <c r="C44" s="109">
        <v>200101</v>
      </c>
    </row>
    <row r="45" spans="1:3" x14ac:dyDescent="0.25">
      <c r="A45" s="108" t="s">
        <v>454</v>
      </c>
      <c r="B45" s="116">
        <v>1210</v>
      </c>
      <c r="C45" s="109">
        <v>200101</v>
      </c>
    </row>
    <row r="46" spans="1:3" x14ac:dyDescent="0.25">
      <c r="A46" s="108" t="s">
        <v>454</v>
      </c>
      <c r="B46" s="116">
        <v>242</v>
      </c>
      <c r="C46" s="109">
        <v>200101</v>
      </c>
    </row>
    <row r="47" spans="1:3" x14ac:dyDescent="0.25">
      <c r="A47" s="108" t="s">
        <v>454</v>
      </c>
      <c r="B47" s="116">
        <v>363</v>
      </c>
      <c r="C47" s="109">
        <v>200101</v>
      </c>
    </row>
    <row r="48" spans="1:3" x14ac:dyDescent="0.25">
      <c r="A48" s="108" t="s">
        <v>454</v>
      </c>
      <c r="B48" s="116">
        <v>121</v>
      </c>
      <c r="C48" s="109">
        <v>200101</v>
      </c>
    </row>
    <row r="49" spans="1:3" x14ac:dyDescent="0.25">
      <c r="A49" s="108" t="s">
        <v>454</v>
      </c>
      <c r="B49" s="116">
        <v>726</v>
      </c>
      <c r="C49" s="109">
        <v>200101</v>
      </c>
    </row>
    <row r="50" spans="1:3" x14ac:dyDescent="0.25">
      <c r="A50" s="108" t="s">
        <v>454</v>
      </c>
      <c r="B50" s="116">
        <v>605</v>
      </c>
      <c r="C50" s="109">
        <v>200101</v>
      </c>
    </row>
    <row r="51" spans="1:3" x14ac:dyDescent="0.25">
      <c r="A51" s="108" t="s">
        <v>454</v>
      </c>
      <c r="B51" s="116">
        <v>26.619999999999997</v>
      </c>
      <c r="C51" s="109">
        <v>200101</v>
      </c>
    </row>
    <row r="52" spans="1:3" x14ac:dyDescent="0.25">
      <c r="A52" s="108" t="s">
        <v>454</v>
      </c>
      <c r="B52" s="116">
        <v>242</v>
      </c>
      <c r="C52" s="109">
        <v>200101</v>
      </c>
    </row>
    <row r="53" spans="1:3" x14ac:dyDescent="0.25">
      <c r="A53" s="108" t="s">
        <v>56</v>
      </c>
      <c r="B53" s="116">
        <v>60.5</v>
      </c>
      <c r="C53" s="109">
        <v>200101</v>
      </c>
    </row>
    <row r="54" spans="1:3" x14ac:dyDescent="0.25">
      <c r="A54" s="108" t="s">
        <v>56</v>
      </c>
      <c r="B54" s="116">
        <v>242</v>
      </c>
      <c r="C54" s="109">
        <v>200101</v>
      </c>
    </row>
    <row r="55" spans="1:3" x14ac:dyDescent="0.25">
      <c r="A55" s="108" t="s">
        <v>56</v>
      </c>
      <c r="B55" s="116">
        <v>30.25</v>
      </c>
      <c r="C55" s="109">
        <v>200101</v>
      </c>
    </row>
    <row r="56" spans="1:3" x14ac:dyDescent="0.25">
      <c r="A56" s="108" t="s">
        <v>56</v>
      </c>
      <c r="B56" s="116">
        <v>12.1</v>
      </c>
      <c r="C56" s="109">
        <v>200101</v>
      </c>
    </row>
    <row r="57" spans="1:3" x14ac:dyDescent="0.25">
      <c r="A57" s="108" t="s">
        <v>56</v>
      </c>
      <c r="B57" s="116">
        <v>6.05</v>
      </c>
      <c r="C57" s="109">
        <v>200101</v>
      </c>
    </row>
    <row r="58" spans="1:3" x14ac:dyDescent="0.25">
      <c r="A58" s="108" t="s">
        <v>62</v>
      </c>
      <c r="B58" s="116">
        <v>82.28</v>
      </c>
      <c r="C58" s="109">
        <v>200101</v>
      </c>
    </row>
    <row r="59" spans="1:3" x14ac:dyDescent="0.25">
      <c r="A59" s="108" t="s">
        <v>62</v>
      </c>
      <c r="B59" s="116">
        <v>181.5</v>
      </c>
      <c r="C59" s="109">
        <v>200101</v>
      </c>
    </row>
    <row r="60" spans="1:3" x14ac:dyDescent="0.25">
      <c r="A60" s="108" t="s">
        <v>62</v>
      </c>
      <c r="B60" s="116">
        <v>60.5</v>
      </c>
      <c r="C60" s="109">
        <v>200101</v>
      </c>
    </row>
    <row r="61" spans="1:3" x14ac:dyDescent="0.25">
      <c r="A61" s="108" t="s">
        <v>51</v>
      </c>
      <c r="B61" s="116">
        <v>54.449999999999996</v>
      </c>
      <c r="C61" s="109">
        <v>200101</v>
      </c>
    </row>
    <row r="62" spans="1:3" x14ac:dyDescent="0.25">
      <c r="A62" s="108" t="s">
        <v>51</v>
      </c>
      <c r="B62" s="116">
        <v>181.5</v>
      </c>
      <c r="C62" s="109">
        <v>200101</v>
      </c>
    </row>
    <row r="63" spans="1:3" x14ac:dyDescent="0.25">
      <c r="A63" s="108" t="s">
        <v>51</v>
      </c>
      <c r="B63" s="116">
        <v>363</v>
      </c>
      <c r="C63" s="109">
        <v>200101</v>
      </c>
    </row>
    <row r="64" spans="1:3" x14ac:dyDescent="0.25">
      <c r="A64" s="108" t="s">
        <v>86</v>
      </c>
      <c r="B64" s="116">
        <v>96.8</v>
      </c>
      <c r="C64" s="109">
        <v>200101</v>
      </c>
    </row>
    <row r="65" spans="1:3" x14ac:dyDescent="0.25">
      <c r="A65" s="108" t="s">
        <v>86</v>
      </c>
      <c r="B65" s="116">
        <v>907.5</v>
      </c>
      <c r="C65" s="109">
        <v>200101</v>
      </c>
    </row>
    <row r="66" spans="1:3" x14ac:dyDescent="0.25">
      <c r="A66" s="108" t="s">
        <v>86</v>
      </c>
      <c r="B66" s="116">
        <v>605</v>
      </c>
      <c r="C66" s="109">
        <v>200101</v>
      </c>
    </row>
    <row r="67" spans="1:3" x14ac:dyDescent="0.25">
      <c r="A67" s="108" t="s">
        <v>86</v>
      </c>
      <c r="B67" s="116">
        <v>181.5</v>
      </c>
      <c r="C67" s="109">
        <v>200101</v>
      </c>
    </row>
    <row r="68" spans="1:3" x14ac:dyDescent="0.25">
      <c r="A68" s="108" t="s">
        <v>86</v>
      </c>
      <c r="B68" s="116">
        <v>121</v>
      </c>
      <c r="C68" s="109">
        <v>200101</v>
      </c>
    </row>
    <row r="69" spans="1:3" x14ac:dyDescent="0.25">
      <c r="A69" s="108" t="s">
        <v>86</v>
      </c>
      <c r="B69" s="116">
        <v>60.5</v>
      </c>
      <c r="C69" s="109">
        <v>200101</v>
      </c>
    </row>
    <row r="70" spans="1:3" x14ac:dyDescent="0.25">
      <c r="A70" s="108" t="s">
        <v>111</v>
      </c>
      <c r="B70" s="116">
        <v>2117.5</v>
      </c>
      <c r="C70" s="109">
        <v>200102</v>
      </c>
    </row>
    <row r="71" spans="1:3" x14ac:dyDescent="0.25">
      <c r="A71" s="108" t="s">
        <v>642</v>
      </c>
      <c r="B71" s="116">
        <v>605</v>
      </c>
      <c r="C71" s="109">
        <v>2002</v>
      </c>
    </row>
    <row r="72" spans="1:3" x14ac:dyDescent="0.25">
      <c r="A72" s="108" t="s">
        <v>55</v>
      </c>
      <c r="B72" s="116">
        <v>60.5</v>
      </c>
      <c r="C72" s="109">
        <v>200101</v>
      </c>
    </row>
    <row r="73" spans="1:3" x14ac:dyDescent="0.25">
      <c r="A73" s="108" t="s">
        <v>263</v>
      </c>
      <c r="B73" s="116">
        <v>423.5</v>
      </c>
      <c r="C73" s="109">
        <v>200105</v>
      </c>
    </row>
    <row r="74" spans="1:3" x14ac:dyDescent="0.25">
      <c r="A74" s="108" t="s">
        <v>265</v>
      </c>
      <c r="B74" s="116">
        <v>4235</v>
      </c>
      <c r="C74" s="109">
        <v>200105</v>
      </c>
    </row>
    <row r="75" spans="1:3" x14ac:dyDescent="0.25">
      <c r="A75" s="108" t="s">
        <v>265</v>
      </c>
      <c r="B75" s="116">
        <v>1694</v>
      </c>
      <c r="C75" s="109">
        <v>200105</v>
      </c>
    </row>
    <row r="76" spans="1:3" x14ac:dyDescent="0.25">
      <c r="A76" s="108" t="s">
        <v>265</v>
      </c>
      <c r="B76" s="116">
        <v>181.5</v>
      </c>
      <c r="C76" s="109">
        <v>200105</v>
      </c>
    </row>
    <row r="77" spans="1:3" x14ac:dyDescent="0.25">
      <c r="A77" s="108" t="s">
        <v>58</v>
      </c>
      <c r="B77" s="116">
        <v>60.5</v>
      </c>
      <c r="C77" s="109">
        <v>200101</v>
      </c>
    </row>
    <row r="78" spans="1:3" x14ac:dyDescent="0.25">
      <c r="A78" s="108" t="s">
        <v>108</v>
      </c>
      <c r="B78" s="116">
        <v>96.8</v>
      </c>
      <c r="C78" s="109">
        <v>2009</v>
      </c>
    </row>
    <row r="79" spans="1:3" x14ac:dyDescent="0.25">
      <c r="A79" s="108" t="s">
        <v>108</v>
      </c>
      <c r="B79" s="116">
        <v>1512.5</v>
      </c>
      <c r="C79" s="109">
        <v>2009</v>
      </c>
    </row>
    <row r="80" spans="1:3" x14ac:dyDescent="0.25">
      <c r="A80" s="108" t="s">
        <v>108</v>
      </c>
      <c r="B80" s="116">
        <v>3993</v>
      </c>
      <c r="C80" s="109">
        <v>2009</v>
      </c>
    </row>
    <row r="81" spans="1:3" x14ac:dyDescent="0.25">
      <c r="A81" s="108" t="s">
        <v>108</v>
      </c>
      <c r="B81" s="116">
        <v>580.79999999999995</v>
      </c>
      <c r="C81" s="109">
        <v>2009</v>
      </c>
    </row>
    <row r="82" spans="1:3" x14ac:dyDescent="0.25">
      <c r="A82" s="108" t="s">
        <v>108</v>
      </c>
      <c r="B82" s="116">
        <v>4114</v>
      </c>
      <c r="C82" s="109">
        <v>2009</v>
      </c>
    </row>
    <row r="83" spans="1:3" x14ac:dyDescent="0.25">
      <c r="A83" s="108" t="s">
        <v>108</v>
      </c>
      <c r="B83" s="116">
        <v>378.72999999999996</v>
      </c>
      <c r="C83" s="109">
        <v>2009</v>
      </c>
    </row>
    <row r="84" spans="1:3" x14ac:dyDescent="0.25">
      <c r="A84" s="108" t="s">
        <v>270</v>
      </c>
      <c r="B84" s="116">
        <v>84.7</v>
      </c>
      <c r="C84" s="109">
        <v>200106</v>
      </c>
    </row>
    <row r="85" spans="1:3" x14ac:dyDescent="0.25">
      <c r="A85" s="108" t="s">
        <v>68</v>
      </c>
      <c r="B85" s="116">
        <v>605</v>
      </c>
      <c r="C85" s="109">
        <v>200109</v>
      </c>
    </row>
    <row r="86" spans="1:3" x14ac:dyDescent="0.25">
      <c r="A86" s="108" t="s">
        <v>68</v>
      </c>
      <c r="B86" s="116">
        <v>86514.99993949999</v>
      </c>
      <c r="C86" s="109">
        <v>200109</v>
      </c>
    </row>
    <row r="87" spans="1:3" x14ac:dyDescent="0.25">
      <c r="A87" s="108" t="s">
        <v>68</v>
      </c>
      <c r="B87" s="116">
        <v>6050</v>
      </c>
      <c r="C87" s="109">
        <v>200109</v>
      </c>
    </row>
    <row r="88" spans="1:3" x14ac:dyDescent="0.25">
      <c r="A88" s="108" t="s">
        <v>68</v>
      </c>
      <c r="B88" s="116">
        <v>605</v>
      </c>
      <c r="C88" s="109">
        <v>200109</v>
      </c>
    </row>
    <row r="89" spans="1:3" x14ac:dyDescent="0.25">
      <c r="A89" s="108" t="s">
        <v>68</v>
      </c>
      <c r="B89" s="116">
        <v>363</v>
      </c>
      <c r="C89" s="109">
        <v>200109</v>
      </c>
    </row>
    <row r="90" spans="1:3" x14ac:dyDescent="0.25">
      <c r="A90" s="108" t="s">
        <v>68</v>
      </c>
      <c r="B90" s="116">
        <v>2420</v>
      </c>
      <c r="C90" s="109">
        <v>200109</v>
      </c>
    </row>
    <row r="91" spans="1:3" x14ac:dyDescent="0.25">
      <c r="A91" s="108" t="s">
        <v>611</v>
      </c>
      <c r="B91" s="116">
        <v>540023</v>
      </c>
      <c r="C91" s="109">
        <v>710102</v>
      </c>
    </row>
    <row r="92" spans="1:3" x14ac:dyDescent="0.25">
      <c r="A92" s="108" t="s">
        <v>103</v>
      </c>
      <c r="B92" s="116">
        <v>2541</v>
      </c>
      <c r="C92" s="109">
        <v>200109</v>
      </c>
    </row>
    <row r="93" spans="1:3" x14ac:dyDescent="0.25">
      <c r="A93" s="108" t="s">
        <v>76</v>
      </c>
      <c r="B93" s="116">
        <v>3012.9</v>
      </c>
      <c r="C93" s="109">
        <v>200530</v>
      </c>
    </row>
    <row r="94" spans="1:3" x14ac:dyDescent="0.25">
      <c r="A94" s="108" t="s">
        <v>76</v>
      </c>
      <c r="B94" s="116">
        <v>0</v>
      </c>
      <c r="C94" s="109">
        <v>200530</v>
      </c>
    </row>
    <row r="95" spans="1:3" x14ac:dyDescent="0.25">
      <c r="A95" s="108" t="s">
        <v>76</v>
      </c>
      <c r="B95" s="116">
        <v>605</v>
      </c>
      <c r="C95" s="109">
        <v>200530</v>
      </c>
    </row>
    <row r="96" spans="1:3" x14ac:dyDescent="0.25">
      <c r="A96" s="108" t="s">
        <v>76</v>
      </c>
      <c r="B96" s="116">
        <v>968</v>
      </c>
      <c r="C96" s="109">
        <v>200530</v>
      </c>
    </row>
    <row r="97" spans="1:3" x14ac:dyDescent="0.25">
      <c r="A97" s="108" t="s">
        <v>76</v>
      </c>
      <c r="B97" s="116">
        <v>3012.9</v>
      </c>
      <c r="C97" s="109">
        <v>200530</v>
      </c>
    </row>
    <row r="98" spans="1:3" x14ac:dyDescent="0.25">
      <c r="A98" s="108" t="s">
        <v>76</v>
      </c>
      <c r="B98" s="116">
        <v>2904</v>
      </c>
      <c r="C98" s="109">
        <v>200530</v>
      </c>
    </row>
    <row r="99" spans="1:3" x14ac:dyDescent="0.25">
      <c r="A99" s="108" t="s">
        <v>63</v>
      </c>
      <c r="B99" s="116">
        <v>60.5</v>
      </c>
      <c r="C99" s="109">
        <v>200101</v>
      </c>
    </row>
    <row r="100" spans="1:3" x14ac:dyDescent="0.25">
      <c r="A100" s="108" t="s">
        <v>63</v>
      </c>
      <c r="B100" s="116">
        <v>48.4</v>
      </c>
      <c r="C100" s="109">
        <v>200101</v>
      </c>
    </row>
    <row r="101" spans="1:3" x14ac:dyDescent="0.25">
      <c r="A101" s="108" t="s">
        <v>63</v>
      </c>
      <c r="B101" s="116">
        <v>60.5</v>
      </c>
      <c r="C101" s="109">
        <v>200101</v>
      </c>
    </row>
    <row r="102" spans="1:3" x14ac:dyDescent="0.25">
      <c r="A102" s="108" t="s">
        <v>63</v>
      </c>
      <c r="B102" s="116">
        <v>60.5</v>
      </c>
      <c r="C102" s="109">
        <v>200101</v>
      </c>
    </row>
    <row r="103" spans="1:3" x14ac:dyDescent="0.25">
      <c r="A103" s="108" t="s">
        <v>63</v>
      </c>
      <c r="B103" s="116">
        <v>181.5</v>
      </c>
      <c r="C103" s="109">
        <v>200101</v>
      </c>
    </row>
    <row r="104" spans="1:3" x14ac:dyDescent="0.25">
      <c r="A104" s="108" t="s">
        <v>63</v>
      </c>
      <c r="B104" s="116">
        <v>181.5</v>
      </c>
      <c r="C104" s="109">
        <v>200101</v>
      </c>
    </row>
    <row r="105" spans="1:3" x14ac:dyDescent="0.25">
      <c r="A105" s="108" t="s">
        <v>63</v>
      </c>
      <c r="B105" s="116">
        <v>24.2</v>
      </c>
      <c r="C105" s="109">
        <v>200101</v>
      </c>
    </row>
    <row r="106" spans="1:3" x14ac:dyDescent="0.25">
      <c r="A106" s="108" t="s">
        <v>63</v>
      </c>
      <c r="B106" s="116">
        <v>48.4</v>
      </c>
      <c r="C106" s="109">
        <v>200101</v>
      </c>
    </row>
    <row r="107" spans="1:3" x14ac:dyDescent="0.25">
      <c r="A107" s="108" t="s">
        <v>63</v>
      </c>
      <c r="B107" s="116">
        <v>24.2</v>
      </c>
      <c r="C107" s="109">
        <v>200101</v>
      </c>
    </row>
    <row r="108" spans="1:3" x14ac:dyDescent="0.25">
      <c r="A108" s="108" t="s">
        <v>63</v>
      </c>
      <c r="B108" s="116">
        <v>60.5</v>
      </c>
      <c r="C108" s="109">
        <v>200101</v>
      </c>
    </row>
    <row r="109" spans="1:3" x14ac:dyDescent="0.25">
      <c r="A109" s="108" t="s">
        <v>63</v>
      </c>
      <c r="B109" s="116">
        <v>181.5</v>
      </c>
      <c r="C109" s="109">
        <v>200101</v>
      </c>
    </row>
    <row r="110" spans="1:3" x14ac:dyDescent="0.25">
      <c r="A110" s="108" t="s">
        <v>46</v>
      </c>
      <c r="B110" s="116">
        <v>175.45</v>
      </c>
      <c r="C110" s="109">
        <v>200101</v>
      </c>
    </row>
    <row r="111" spans="1:3" x14ac:dyDescent="0.25">
      <c r="A111" s="108" t="s">
        <v>46</v>
      </c>
      <c r="B111" s="116">
        <v>726</v>
      </c>
      <c r="C111" s="109">
        <v>200101</v>
      </c>
    </row>
    <row r="112" spans="1:3" x14ac:dyDescent="0.25">
      <c r="A112" s="108" t="s">
        <v>46</v>
      </c>
      <c r="B112" s="116">
        <v>423.5</v>
      </c>
      <c r="C112" s="109">
        <v>200101</v>
      </c>
    </row>
    <row r="113" spans="1:3" x14ac:dyDescent="0.25">
      <c r="A113" s="108" t="s">
        <v>46</v>
      </c>
      <c r="B113" s="116">
        <v>48.4</v>
      </c>
      <c r="C113" s="109">
        <v>200101</v>
      </c>
    </row>
    <row r="114" spans="1:3" x14ac:dyDescent="0.25">
      <c r="A114" s="108" t="s">
        <v>46</v>
      </c>
      <c r="B114" s="116">
        <v>42.591999999999999</v>
      </c>
      <c r="C114" s="109">
        <v>200101</v>
      </c>
    </row>
    <row r="115" spans="1:3" x14ac:dyDescent="0.25">
      <c r="A115" s="108" t="s">
        <v>46</v>
      </c>
      <c r="B115" s="116">
        <v>181.5</v>
      </c>
      <c r="C115" s="109">
        <v>200101</v>
      </c>
    </row>
    <row r="116" spans="1:3" x14ac:dyDescent="0.25">
      <c r="A116" s="108" t="s">
        <v>46</v>
      </c>
      <c r="B116" s="116">
        <v>24.2</v>
      </c>
      <c r="C116" s="109">
        <v>200101</v>
      </c>
    </row>
    <row r="117" spans="1:3" x14ac:dyDescent="0.25">
      <c r="A117" s="108" t="s">
        <v>46</v>
      </c>
      <c r="B117" s="116">
        <v>36.299999999999997</v>
      </c>
      <c r="C117" s="109">
        <v>200101</v>
      </c>
    </row>
    <row r="118" spans="1:3" x14ac:dyDescent="0.25">
      <c r="A118" s="108" t="s">
        <v>46</v>
      </c>
      <c r="B118" s="116">
        <v>36.299999999999997</v>
      </c>
      <c r="C118" s="109">
        <v>200101</v>
      </c>
    </row>
    <row r="119" spans="1:3" x14ac:dyDescent="0.25">
      <c r="A119" s="108" t="s">
        <v>47</v>
      </c>
      <c r="B119" s="116">
        <v>169.4</v>
      </c>
      <c r="C119" s="109">
        <v>200101</v>
      </c>
    </row>
    <row r="120" spans="1:3" x14ac:dyDescent="0.25">
      <c r="A120" s="108" t="s">
        <v>45</v>
      </c>
      <c r="B120" s="116">
        <v>60.5</v>
      </c>
      <c r="C120" s="109">
        <v>200101</v>
      </c>
    </row>
    <row r="121" spans="1:3" x14ac:dyDescent="0.25">
      <c r="A121" s="108" t="s">
        <v>45</v>
      </c>
      <c r="B121" s="116">
        <v>60.5</v>
      </c>
      <c r="C121" s="109">
        <v>200101</v>
      </c>
    </row>
    <row r="122" spans="1:3" x14ac:dyDescent="0.25">
      <c r="A122" s="108" t="s">
        <v>45</v>
      </c>
      <c r="B122" s="116">
        <v>60.5</v>
      </c>
      <c r="C122" s="109">
        <v>200101</v>
      </c>
    </row>
    <row r="123" spans="1:3" x14ac:dyDescent="0.25">
      <c r="A123" s="108" t="s">
        <v>81</v>
      </c>
      <c r="B123" s="116">
        <v>24.248399999999997</v>
      </c>
      <c r="C123" s="109">
        <v>200101</v>
      </c>
    </row>
    <row r="124" spans="1:3" x14ac:dyDescent="0.25">
      <c r="A124" s="108" t="s">
        <v>515</v>
      </c>
      <c r="B124" s="116">
        <v>181.5</v>
      </c>
      <c r="C124" s="109">
        <v>200101</v>
      </c>
    </row>
    <row r="125" spans="1:3" x14ac:dyDescent="0.25">
      <c r="A125" s="108" t="s">
        <v>515</v>
      </c>
      <c r="B125" s="116">
        <v>181.5</v>
      </c>
      <c r="C125" s="109">
        <v>200101</v>
      </c>
    </row>
    <row r="126" spans="1:3" x14ac:dyDescent="0.25">
      <c r="A126" s="108" t="s">
        <v>48</v>
      </c>
      <c r="B126" s="116">
        <v>43.56</v>
      </c>
      <c r="C126" s="109">
        <v>200101</v>
      </c>
    </row>
    <row r="127" spans="1:3" x14ac:dyDescent="0.25">
      <c r="A127" s="108" t="s">
        <v>48</v>
      </c>
      <c r="B127" s="116">
        <v>60.5</v>
      </c>
      <c r="C127" s="109">
        <v>200101</v>
      </c>
    </row>
    <row r="128" spans="1:3" x14ac:dyDescent="0.25">
      <c r="A128" s="108" t="s">
        <v>215</v>
      </c>
      <c r="B128" s="116">
        <v>907.5</v>
      </c>
      <c r="C128" s="109">
        <v>200530</v>
      </c>
    </row>
    <row r="129" spans="1:3" x14ac:dyDescent="0.25">
      <c r="A129" s="108" t="s">
        <v>215</v>
      </c>
      <c r="B129" s="116">
        <v>544.5</v>
      </c>
      <c r="C129" s="109">
        <v>200530</v>
      </c>
    </row>
    <row r="130" spans="1:3" x14ac:dyDescent="0.25">
      <c r="A130" s="108" t="s">
        <v>215</v>
      </c>
      <c r="B130" s="116">
        <v>544.5</v>
      </c>
      <c r="C130" s="109">
        <v>200530</v>
      </c>
    </row>
    <row r="131" spans="1:3" x14ac:dyDescent="0.25">
      <c r="A131" s="108" t="s">
        <v>87</v>
      </c>
      <c r="B131" s="116">
        <v>1210</v>
      </c>
      <c r="C131" s="109">
        <v>200109</v>
      </c>
    </row>
    <row r="132" spans="1:3" x14ac:dyDescent="0.25">
      <c r="A132" s="108" t="s">
        <v>53</v>
      </c>
      <c r="B132" s="116">
        <v>60.5</v>
      </c>
      <c r="C132" s="109">
        <v>200101</v>
      </c>
    </row>
    <row r="133" spans="1:3" x14ac:dyDescent="0.25">
      <c r="A133" s="108" t="s">
        <v>53</v>
      </c>
      <c r="B133" s="116">
        <v>121</v>
      </c>
      <c r="C133" s="109">
        <v>200101</v>
      </c>
    </row>
    <row r="134" spans="1:3" x14ac:dyDescent="0.25">
      <c r="A134" s="108" t="s">
        <v>53</v>
      </c>
      <c r="B134" s="116">
        <v>48.279000000000003</v>
      </c>
      <c r="C134" s="109">
        <v>200101</v>
      </c>
    </row>
    <row r="135" spans="1:3" x14ac:dyDescent="0.25">
      <c r="A135" s="108" t="s">
        <v>53</v>
      </c>
      <c r="B135" s="116">
        <v>24.2</v>
      </c>
      <c r="C135" s="109">
        <v>200101</v>
      </c>
    </row>
    <row r="136" spans="1:3" ht="15" customHeight="1" x14ac:dyDescent="0.25">
      <c r="A136" s="108" t="s">
        <v>53</v>
      </c>
      <c r="B136" s="116">
        <v>121</v>
      </c>
      <c r="C136" s="109">
        <v>200101</v>
      </c>
    </row>
    <row r="137" spans="1:3" x14ac:dyDescent="0.25">
      <c r="A137" s="108" t="s">
        <v>53</v>
      </c>
      <c r="B137" s="116">
        <v>181.5</v>
      </c>
      <c r="C137" s="109">
        <v>200101</v>
      </c>
    </row>
    <row r="138" spans="1:3" x14ac:dyDescent="0.25">
      <c r="A138" s="108" t="s">
        <v>176</v>
      </c>
      <c r="B138" s="116">
        <v>217.79999999999998</v>
      </c>
      <c r="C138" s="109">
        <v>200101</v>
      </c>
    </row>
    <row r="139" spans="1:3" x14ac:dyDescent="0.25">
      <c r="A139" s="108" t="s">
        <v>60</v>
      </c>
      <c r="B139" s="116">
        <v>42.289500000000004</v>
      </c>
      <c r="C139" s="109">
        <v>200101</v>
      </c>
    </row>
    <row r="140" spans="1:3" x14ac:dyDescent="0.25">
      <c r="A140" s="108" t="s">
        <v>60</v>
      </c>
      <c r="B140" s="116">
        <v>90.75</v>
      </c>
      <c r="C140" s="109">
        <v>200101</v>
      </c>
    </row>
    <row r="141" spans="1:3" x14ac:dyDescent="0.25">
      <c r="A141" s="108" t="s">
        <v>60</v>
      </c>
      <c r="B141" s="116">
        <v>42.35</v>
      </c>
      <c r="C141" s="109">
        <v>200101</v>
      </c>
    </row>
    <row r="142" spans="1:3" x14ac:dyDescent="0.25">
      <c r="A142" s="108" t="s">
        <v>60</v>
      </c>
      <c r="B142" s="116">
        <v>60.5</v>
      </c>
      <c r="C142" s="109">
        <v>200101</v>
      </c>
    </row>
    <row r="143" spans="1:3" x14ac:dyDescent="0.25">
      <c r="A143" s="108" t="s">
        <v>52</v>
      </c>
      <c r="B143" s="116">
        <v>726</v>
      </c>
      <c r="C143" s="109">
        <v>200101</v>
      </c>
    </row>
    <row r="144" spans="1:3" x14ac:dyDescent="0.25">
      <c r="A144" s="108" t="s">
        <v>49</v>
      </c>
      <c r="B144" s="116">
        <v>242</v>
      </c>
      <c r="C144" s="109">
        <v>200101</v>
      </c>
    </row>
    <row r="145" spans="1:3" x14ac:dyDescent="0.25">
      <c r="A145" s="108" t="s">
        <v>49</v>
      </c>
      <c r="B145" s="116">
        <v>48.4</v>
      </c>
      <c r="C145" s="109">
        <v>200101</v>
      </c>
    </row>
    <row r="146" spans="1:3" x14ac:dyDescent="0.25">
      <c r="A146" s="108" t="s">
        <v>49</v>
      </c>
      <c r="B146" s="116">
        <v>205.7</v>
      </c>
      <c r="C146" s="109">
        <v>200101</v>
      </c>
    </row>
    <row r="147" spans="1:3" x14ac:dyDescent="0.25">
      <c r="A147" s="108" t="s">
        <v>59</v>
      </c>
      <c r="B147" s="116">
        <v>181.5</v>
      </c>
      <c r="C147" s="109">
        <v>200101</v>
      </c>
    </row>
    <row r="148" spans="1:3" x14ac:dyDescent="0.25">
      <c r="A148" s="108" t="s">
        <v>59</v>
      </c>
      <c r="B148" s="116">
        <v>242</v>
      </c>
      <c r="C148" s="109">
        <v>200101</v>
      </c>
    </row>
    <row r="149" spans="1:3" x14ac:dyDescent="0.25">
      <c r="A149" s="108" t="s">
        <v>59</v>
      </c>
      <c r="B149" s="116">
        <v>121</v>
      </c>
      <c r="C149" s="109">
        <v>200101</v>
      </c>
    </row>
    <row r="150" spans="1:3" ht="15" customHeight="1" x14ac:dyDescent="0.25">
      <c r="A150" s="108" t="s">
        <v>59</v>
      </c>
      <c r="B150" s="116">
        <v>84.7</v>
      </c>
      <c r="C150" s="109">
        <v>200101</v>
      </c>
    </row>
    <row r="151" spans="1:3" x14ac:dyDescent="0.25">
      <c r="A151" s="108" t="s">
        <v>80</v>
      </c>
      <c r="B151" s="116">
        <v>48.4</v>
      </c>
      <c r="C151" s="109">
        <v>200101</v>
      </c>
    </row>
    <row r="152" spans="1:3" x14ac:dyDescent="0.25">
      <c r="A152" s="108" t="s">
        <v>57</v>
      </c>
      <c r="B152" s="116">
        <v>3012.9</v>
      </c>
      <c r="C152" s="109">
        <v>200101</v>
      </c>
    </row>
    <row r="153" spans="1:3" x14ac:dyDescent="0.25">
      <c r="A153" s="108" t="s">
        <v>57</v>
      </c>
      <c r="B153" s="116">
        <v>181.5</v>
      </c>
      <c r="C153" s="109">
        <v>200101</v>
      </c>
    </row>
    <row r="154" spans="1:3" x14ac:dyDescent="0.25">
      <c r="A154" s="108" t="s">
        <v>57</v>
      </c>
      <c r="B154" s="116">
        <v>423.5</v>
      </c>
      <c r="C154" s="109">
        <v>200101</v>
      </c>
    </row>
    <row r="155" spans="1:3" ht="15" customHeight="1" x14ac:dyDescent="0.25">
      <c r="A155" s="108" t="s">
        <v>70</v>
      </c>
      <c r="B155" s="116">
        <v>163.35</v>
      </c>
      <c r="C155" s="109">
        <v>200101</v>
      </c>
    </row>
    <row r="156" spans="1:3" x14ac:dyDescent="0.25">
      <c r="A156" s="108" t="s">
        <v>70</v>
      </c>
      <c r="B156" s="116">
        <v>72.599999999999994</v>
      </c>
      <c r="C156" s="109">
        <v>200101</v>
      </c>
    </row>
    <row r="157" spans="1:3" x14ac:dyDescent="0.25">
      <c r="A157" s="108" t="s">
        <v>519</v>
      </c>
      <c r="B157" s="116">
        <v>363</v>
      </c>
      <c r="C157" s="109">
        <v>200101</v>
      </c>
    </row>
    <row r="158" spans="1:3" x14ac:dyDescent="0.25">
      <c r="A158" s="108" t="s">
        <v>44</v>
      </c>
      <c r="B158" s="116">
        <v>4356</v>
      </c>
      <c r="C158" s="109">
        <v>200101</v>
      </c>
    </row>
    <row r="159" spans="1:3" ht="15" customHeight="1" x14ac:dyDescent="0.25">
      <c r="A159" s="108" t="s">
        <v>44</v>
      </c>
      <c r="B159" s="116">
        <v>1815</v>
      </c>
      <c r="C159" s="109">
        <v>200101</v>
      </c>
    </row>
    <row r="160" spans="1:3" x14ac:dyDescent="0.25">
      <c r="A160" s="108" t="s">
        <v>44</v>
      </c>
      <c r="B160" s="116">
        <v>1210</v>
      </c>
      <c r="C160" s="109">
        <v>200101</v>
      </c>
    </row>
    <row r="161" spans="1:3" x14ac:dyDescent="0.25">
      <c r="A161" s="108" t="s">
        <v>44</v>
      </c>
      <c r="B161" s="116">
        <v>1512.5</v>
      </c>
      <c r="C161" s="109">
        <v>200101</v>
      </c>
    </row>
    <row r="162" spans="1:3" x14ac:dyDescent="0.25">
      <c r="A162" s="108" t="s">
        <v>44</v>
      </c>
      <c r="B162" s="116">
        <v>25712.5</v>
      </c>
      <c r="C162" s="109">
        <v>200101</v>
      </c>
    </row>
    <row r="163" spans="1:3" x14ac:dyDescent="0.25">
      <c r="A163" s="108" t="s">
        <v>44</v>
      </c>
      <c r="B163" s="116">
        <v>1210</v>
      </c>
      <c r="C163" s="109">
        <v>200101</v>
      </c>
    </row>
    <row r="164" spans="1:3" x14ac:dyDescent="0.25">
      <c r="A164" s="108" t="s">
        <v>50</v>
      </c>
      <c r="B164" s="116">
        <v>1210</v>
      </c>
      <c r="C164" s="109">
        <v>200101</v>
      </c>
    </row>
    <row r="165" spans="1:3" x14ac:dyDescent="0.25">
      <c r="A165" s="108" t="s">
        <v>50</v>
      </c>
      <c r="B165" s="116">
        <v>1210</v>
      </c>
      <c r="C165" s="109">
        <v>200101</v>
      </c>
    </row>
    <row r="166" spans="1:3" x14ac:dyDescent="0.25">
      <c r="A166" s="108" t="s">
        <v>50</v>
      </c>
      <c r="B166" s="116">
        <v>1210</v>
      </c>
      <c r="C166" s="109">
        <v>200101</v>
      </c>
    </row>
    <row r="167" spans="1:3" x14ac:dyDescent="0.25">
      <c r="A167" s="108" t="s">
        <v>50</v>
      </c>
      <c r="B167" s="116">
        <v>605</v>
      </c>
      <c r="C167" s="109">
        <v>200101</v>
      </c>
    </row>
    <row r="168" spans="1:3" x14ac:dyDescent="0.25">
      <c r="A168" s="108" t="s">
        <v>50</v>
      </c>
      <c r="B168" s="116">
        <v>6050</v>
      </c>
      <c r="C168" s="109">
        <v>200101</v>
      </c>
    </row>
    <row r="169" spans="1:3" ht="15" customHeight="1" x14ac:dyDescent="0.25">
      <c r="A169" s="108" t="s">
        <v>50</v>
      </c>
      <c r="B169" s="116">
        <v>3025</v>
      </c>
      <c r="C169" s="109">
        <v>200101</v>
      </c>
    </row>
    <row r="170" spans="1:3" x14ac:dyDescent="0.25">
      <c r="A170" s="108" t="s">
        <v>50</v>
      </c>
      <c r="B170" s="116">
        <v>2420</v>
      </c>
      <c r="C170" s="109">
        <v>200101</v>
      </c>
    </row>
    <row r="171" spans="1:3" x14ac:dyDescent="0.25">
      <c r="A171" s="108" t="s">
        <v>50</v>
      </c>
      <c r="B171" s="116">
        <v>2420</v>
      </c>
      <c r="C171" s="109">
        <v>200101</v>
      </c>
    </row>
    <row r="172" spans="1:3" x14ac:dyDescent="0.25">
      <c r="A172" s="108" t="s">
        <v>50</v>
      </c>
      <c r="B172" s="116">
        <v>2420</v>
      </c>
      <c r="C172" s="109">
        <v>200101</v>
      </c>
    </row>
    <row r="173" spans="1:3" x14ac:dyDescent="0.25">
      <c r="A173" s="108" t="s">
        <v>50</v>
      </c>
      <c r="B173" s="116">
        <v>2420</v>
      </c>
      <c r="C173" s="109">
        <v>200101</v>
      </c>
    </row>
    <row r="174" spans="1:3" x14ac:dyDescent="0.25">
      <c r="A174" s="108" t="s">
        <v>50</v>
      </c>
      <c r="B174" s="116">
        <v>834.9</v>
      </c>
      <c r="C174" s="109">
        <v>200101</v>
      </c>
    </row>
    <row r="175" spans="1:3" x14ac:dyDescent="0.25">
      <c r="A175" s="108" t="s">
        <v>50</v>
      </c>
      <c r="B175" s="116">
        <v>18.149999999999999</v>
      </c>
      <c r="C175" s="109">
        <v>200101</v>
      </c>
    </row>
    <row r="176" spans="1:3" x14ac:dyDescent="0.25">
      <c r="A176" s="108" t="s">
        <v>50</v>
      </c>
      <c r="B176" s="116">
        <v>1839.2</v>
      </c>
      <c r="C176" s="109">
        <v>200101</v>
      </c>
    </row>
    <row r="177" spans="1:3" x14ac:dyDescent="0.25">
      <c r="A177" s="108" t="s">
        <v>50</v>
      </c>
      <c r="B177" s="116">
        <v>7260</v>
      </c>
      <c r="C177" s="109">
        <v>200101</v>
      </c>
    </row>
    <row r="178" spans="1:3" x14ac:dyDescent="0.25">
      <c r="A178" s="108" t="s">
        <v>50</v>
      </c>
      <c r="B178" s="116">
        <v>1815</v>
      </c>
      <c r="C178" s="109">
        <v>200101</v>
      </c>
    </row>
    <row r="179" spans="1:3" x14ac:dyDescent="0.25">
      <c r="A179" s="108" t="s">
        <v>50</v>
      </c>
      <c r="B179" s="116">
        <v>3630</v>
      </c>
      <c r="C179" s="109">
        <v>200101</v>
      </c>
    </row>
    <row r="180" spans="1:3" x14ac:dyDescent="0.25">
      <c r="A180" s="108" t="s">
        <v>50</v>
      </c>
      <c r="B180" s="116">
        <v>3630</v>
      </c>
      <c r="C180" s="109">
        <v>200101</v>
      </c>
    </row>
    <row r="181" spans="1:3" x14ac:dyDescent="0.25">
      <c r="A181" s="108" t="s">
        <v>99</v>
      </c>
      <c r="B181" s="116">
        <v>121</v>
      </c>
      <c r="C181" s="109">
        <v>200101</v>
      </c>
    </row>
    <row r="182" spans="1:3" x14ac:dyDescent="0.25">
      <c r="A182" s="108" t="s">
        <v>96</v>
      </c>
      <c r="B182" s="116">
        <v>2583.35</v>
      </c>
      <c r="C182" s="109">
        <v>200530</v>
      </c>
    </row>
    <row r="183" spans="1:3" x14ac:dyDescent="0.25">
      <c r="A183" s="108" t="s">
        <v>64</v>
      </c>
      <c r="B183" s="116">
        <v>24.2</v>
      </c>
      <c r="C183" s="109">
        <v>200109</v>
      </c>
    </row>
    <row r="184" spans="1:3" x14ac:dyDescent="0.25">
      <c r="A184" s="108" t="s">
        <v>64</v>
      </c>
      <c r="B184" s="116">
        <v>125.84</v>
      </c>
      <c r="C184" s="109">
        <v>200109</v>
      </c>
    </row>
    <row r="185" spans="1:3" x14ac:dyDescent="0.25">
      <c r="A185" s="108" t="s">
        <v>64</v>
      </c>
      <c r="B185" s="116">
        <v>338.8</v>
      </c>
      <c r="C185" s="109">
        <v>200109</v>
      </c>
    </row>
    <row r="186" spans="1:3" x14ac:dyDescent="0.25">
      <c r="A186" s="108" t="s">
        <v>452</v>
      </c>
      <c r="B186" s="116">
        <v>1210</v>
      </c>
      <c r="C186" s="109">
        <v>200109</v>
      </c>
    </row>
    <row r="187" spans="1:3" x14ac:dyDescent="0.25">
      <c r="A187" s="108" t="s">
        <v>467</v>
      </c>
      <c r="B187" s="116">
        <v>726</v>
      </c>
      <c r="C187" s="109">
        <v>200109</v>
      </c>
    </row>
    <row r="188" spans="1:3" x14ac:dyDescent="0.25">
      <c r="A188" s="108" t="s">
        <v>101</v>
      </c>
      <c r="B188" s="116">
        <v>254.1</v>
      </c>
      <c r="C188" s="109">
        <v>2002</v>
      </c>
    </row>
    <row r="189" spans="1:3" x14ac:dyDescent="0.25">
      <c r="A189" s="108" t="s">
        <v>260</v>
      </c>
      <c r="B189" s="116">
        <v>6921.2</v>
      </c>
      <c r="C189" s="109">
        <v>200106</v>
      </c>
    </row>
    <row r="190" spans="1:3" x14ac:dyDescent="0.25">
      <c r="A190" s="108" t="s">
        <v>260</v>
      </c>
      <c r="B190" s="116">
        <v>8591</v>
      </c>
      <c r="C190" s="109">
        <v>200106</v>
      </c>
    </row>
    <row r="191" spans="1:3" x14ac:dyDescent="0.25">
      <c r="A191" s="108" t="s">
        <v>260</v>
      </c>
      <c r="B191" s="116">
        <v>3630</v>
      </c>
      <c r="C191" s="109">
        <v>200106</v>
      </c>
    </row>
    <row r="192" spans="1:3" x14ac:dyDescent="0.25">
      <c r="A192" s="108" t="s">
        <v>644</v>
      </c>
      <c r="B192" s="116">
        <v>14520</v>
      </c>
      <c r="C192" s="109">
        <v>2002</v>
      </c>
    </row>
    <row r="193" spans="1:3" x14ac:dyDescent="0.25">
      <c r="A193" s="108" t="s">
        <v>115</v>
      </c>
      <c r="B193" s="116">
        <v>8349</v>
      </c>
      <c r="C193" s="109">
        <v>200103</v>
      </c>
    </row>
    <row r="194" spans="1:3" x14ac:dyDescent="0.25">
      <c r="A194" s="108" t="s">
        <v>115</v>
      </c>
      <c r="B194" s="116">
        <v>42.35</v>
      </c>
      <c r="C194" s="109">
        <v>200106</v>
      </c>
    </row>
    <row r="195" spans="1:3" x14ac:dyDescent="0.25">
      <c r="A195" s="108" t="s">
        <v>115</v>
      </c>
      <c r="B195" s="116">
        <v>193.6</v>
      </c>
      <c r="C195" s="109">
        <v>200106</v>
      </c>
    </row>
    <row r="196" spans="1:3" x14ac:dyDescent="0.25">
      <c r="A196" s="108" t="s">
        <v>115</v>
      </c>
      <c r="B196" s="116">
        <v>72.599999999999994</v>
      </c>
      <c r="C196" s="109">
        <v>200106</v>
      </c>
    </row>
    <row r="197" spans="1:3" x14ac:dyDescent="0.25">
      <c r="A197" s="108" t="s">
        <v>115</v>
      </c>
      <c r="B197" s="116">
        <v>72.599999999999994</v>
      </c>
      <c r="C197" s="109">
        <v>200106</v>
      </c>
    </row>
    <row r="198" spans="1:3" x14ac:dyDescent="0.25">
      <c r="A198" s="108" t="s">
        <v>115</v>
      </c>
      <c r="B198" s="116">
        <v>72.599999999999994</v>
      </c>
      <c r="C198" s="109">
        <v>200106</v>
      </c>
    </row>
    <row r="199" spans="1:3" x14ac:dyDescent="0.25">
      <c r="A199" s="108" t="s">
        <v>681</v>
      </c>
      <c r="B199" s="116">
        <v>1089</v>
      </c>
      <c r="C199" s="109">
        <v>200103</v>
      </c>
    </row>
    <row r="200" spans="1:3" x14ac:dyDescent="0.25">
      <c r="A200" s="108" t="s">
        <v>531</v>
      </c>
      <c r="B200" s="116">
        <v>242</v>
      </c>
      <c r="C200" s="109">
        <v>2002</v>
      </c>
    </row>
    <row r="201" spans="1:3" x14ac:dyDescent="0.25">
      <c r="A201" s="108" t="s">
        <v>531</v>
      </c>
      <c r="B201" s="116">
        <v>242</v>
      </c>
      <c r="C201" s="109">
        <v>2002</v>
      </c>
    </row>
    <row r="202" spans="1:3" x14ac:dyDescent="0.25">
      <c r="A202" s="108" t="s">
        <v>105</v>
      </c>
      <c r="B202" s="116">
        <v>2499.86</v>
      </c>
      <c r="C202" s="109">
        <v>200530</v>
      </c>
    </row>
    <row r="203" spans="1:3" x14ac:dyDescent="0.25">
      <c r="A203" s="108" t="s">
        <v>105</v>
      </c>
      <c r="B203" s="116">
        <v>4198.7</v>
      </c>
      <c r="C203" s="109">
        <v>200530</v>
      </c>
    </row>
    <row r="204" spans="1:3" x14ac:dyDescent="0.25">
      <c r="A204" s="108" t="s">
        <v>105</v>
      </c>
      <c r="B204" s="116">
        <v>0</v>
      </c>
      <c r="C204" s="109">
        <v>200530</v>
      </c>
    </row>
    <row r="205" spans="1:3" x14ac:dyDescent="0.25">
      <c r="A205" s="108" t="s">
        <v>105</v>
      </c>
      <c r="B205" s="116">
        <v>684859.99491800007</v>
      </c>
      <c r="C205" s="109">
        <v>710102</v>
      </c>
    </row>
    <row r="206" spans="1:3" ht="15" customHeight="1" x14ac:dyDescent="0.25">
      <c r="A206" s="108" t="s">
        <v>271</v>
      </c>
      <c r="B206" s="116">
        <v>3146</v>
      </c>
      <c r="C206" s="109">
        <v>200106</v>
      </c>
    </row>
    <row r="207" spans="1:3" x14ac:dyDescent="0.25">
      <c r="A207" s="108" t="s">
        <v>465</v>
      </c>
      <c r="B207" s="116">
        <v>2420</v>
      </c>
      <c r="C207" s="109">
        <v>200530</v>
      </c>
    </row>
    <row r="208" spans="1:3" x14ac:dyDescent="0.25">
      <c r="A208" s="108" t="s">
        <v>217</v>
      </c>
      <c r="B208" s="116">
        <v>1815</v>
      </c>
      <c r="C208" s="109">
        <v>200530</v>
      </c>
    </row>
    <row r="209" spans="1:3" x14ac:dyDescent="0.25">
      <c r="A209" s="108" t="s">
        <v>707</v>
      </c>
      <c r="B209" s="116">
        <v>1815</v>
      </c>
      <c r="C209" s="109">
        <v>200530</v>
      </c>
    </row>
    <row r="210" spans="1:3" x14ac:dyDescent="0.25">
      <c r="A210" s="108" t="s">
        <v>707</v>
      </c>
      <c r="B210" s="116">
        <v>423.5</v>
      </c>
      <c r="C210" s="109">
        <v>200530</v>
      </c>
    </row>
    <row r="211" spans="1:3" x14ac:dyDescent="0.25">
      <c r="A211" s="108" t="s">
        <v>707</v>
      </c>
      <c r="B211" s="116">
        <v>877.25</v>
      </c>
      <c r="C211" s="109">
        <v>200530</v>
      </c>
    </row>
    <row r="212" spans="1:3" x14ac:dyDescent="0.25">
      <c r="A212" s="108" t="s">
        <v>707</v>
      </c>
      <c r="B212" s="116">
        <v>982.52</v>
      </c>
      <c r="C212" s="109">
        <v>200530</v>
      </c>
    </row>
    <row r="213" spans="1:3" x14ac:dyDescent="0.25">
      <c r="A213" s="108" t="s">
        <v>707</v>
      </c>
      <c r="B213" s="116">
        <v>254.1</v>
      </c>
      <c r="C213" s="109">
        <v>200530</v>
      </c>
    </row>
    <row r="214" spans="1:3" ht="15" customHeight="1" x14ac:dyDescent="0.25">
      <c r="A214" s="108" t="s">
        <v>110</v>
      </c>
      <c r="B214" s="116">
        <v>1043.625</v>
      </c>
      <c r="C214" s="109">
        <v>200402</v>
      </c>
    </row>
    <row r="215" spans="1:3" x14ac:dyDescent="0.25">
      <c r="A215" s="108" t="s">
        <v>109</v>
      </c>
      <c r="B215" s="116">
        <v>3000.7999999999997</v>
      </c>
      <c r="C215" s="109">
        <v>200109</v>
      </c>
    </row>
    <row r="216" spans="1:3" x14ac:dyDescent="0.25">
      <c r="A216" s="108" t="s">
        <v>109</v>
      </c>
      <c r="B216" s="116">
        <v>181.5</v>
      </c>
      <c r="C216" s="109">
        <v>200109</v>
      </c>
    </row>
    <row r="217" spans="1:3" x14ac:dyDescent="0.25">
      <c r="A217" s="108" t="s">
        <v>109</v>
      </c>
      <c r="B217" s="116">
        <v>423.5</v>
      </c>
      <c r="C217" s="109">
        <v>200109</v>
      </c>
    </row>
    <row r="218" spans="1:3" x14ac:dyDescent="0.25">
      <c r="A218" s="108" t="s">
        <v>753</v>
      </c>
      <c r="B218" s="116">
        <v>65340</v>
      </c>
      <c r="C218" s="109">
        <v>200109</v>
      </c>
    </row>
    <row r="219" spans="1:3" x14ac:dyDescent="0.25">
      <c r="A219" s="108" t="s">
        <v>415</v>
      </c>
      <c r="B219" s="116">
        <v>4356</v>
      </c>
      <c r="C219" s="109">
        <v>200401</v>
      </c>
    </row>
    <row r="220" spans="1:3" x14ac:dyDescent="0.25">
      <c r="A220" s="108" t="s">
        <v>603</v>
      </c>
      <c r="B220" s="116">
        <v>36300</v>
      </c>
      <c r="C220" s="109">
        <v>200130</v>
      </c>
    </row>
    <row r="221" spans="1:3" x14ac:dyDescent="0.25">
      <c r="A221" s="108" t="s">
        <v>65</v>
      </c>
      <c r="B221" s="116">
        <v>13612.5</v>
      </c>
      <c r="C221" s="109">
        <v>200102</v>
      </c>
    </row>
    <row r="222" spans="1:3" x14ac:dyDescent="0.25">
      <c r="A222" s="108" t="s">
        <v>227</v>
      </c>
      <c r="B222" s="116">
        <v>1524.6</v>
      </c>
      <c r="C222" s="109">
        <v>200109</v>
      </c>
    </row>
    <row r="223" spans="1:3" x14ac:dyDescent="0.25">
      <c r="A223" s="108" t="s">
        <v>593</v>
      </c>
      <c r="B223" s="116">
        <v>60500</v>
      </c>
      <c r="C223" s="109">
        <v>710102</v>
      </c>
    </row>
    <row r="224" spans="1:3" x14ac:dyDescent="0.25">
      <c r="A224" s="108" t="s">
        <v>218</v>
      </c>
      <c r="B224" s="116">
        <v>1694</v>
      </c>
      <c r="C224" s="109">
        <v>2015</v>
      </c>
    </row>
    <row r="225" spans="1:3" x14ac:dyDescent="0.25">
      <c r="A225" s="108" t="s">
        <v>218</v>
      </c>
      <c r="B225" s="116">
        <v>1210</v>
      </c>
      <c r="C225" s="109">
        <v>2015</v>
      </c>
    </row>
    <row r="226" spans="1:3" x14ac:dyDescent="0.25">
      <c r="A226" s="108" t="s">
        <v>267</v>
      </c>
      <c r="B226" s="116">
        <v>1694</v>
      </c>
      <c r="C226" s="109">
        <v>200106</v>
      </c>
    </row>
    <row r="227" spans="1:3" x14ac:dyDescent="0.25">
      <c r="A227" s="108" t="s">
        <v>272</v>
      </c>
      <c r="B227" s="116">
        <v>726</v>
      </c>
      <c r="C227" s="109">
        <v>200106</v>
      </c>
    </row>
    <row r="228" spans="1:3" x14ac:dyDescent="0.25">
      <c r="A228" s="108" t="s">
        <v>266</v>
      </c>
      <c r="B228" s="116">
        <v>2904</v>
      </c>
      <c r="C228" s="109">
        <v>200106</v>
      </c>
    </row>
    <row r="229" spans="1:3" x14ac:dyDescent="0.25">
      <c r="A229" s="108" t="s">
        <v>266</v>
      </c>
      <c r="B229" s="116">
        <v>10587.5</v>
      </c>
      <c r="C229" s="109">
        <v>200106</v>
      </c>
    </row>
    <row r="230" spans="1:3" x14ac:dyDescent="0.25">
      <c r="A230" s="108" t="s">
        <v>266</v>
      </c>
      <c r="B230" s="116">
        <v>2662</v>
      </c>
      <c r="C230" s="109">
        <v>200106</v>
      </c>
    </row>
    <row r="231" spans="1:3" x14ac:dyDescent="0.25">
      <c r="A231" s="108" t="s">
        <v>259</v>
      </c>
      <c r="B231" s="116">
        <v>4356</v>
      </c>
      <c r="C231" s="109">
        <v>200106</v>
      </c>
    </row>
    <row r="232" spans="1:3" x14ac:dyDescent="0.25">
      <c r="A232" s="108" t="s">
        <v>259</v>
      </c>
      <c r="B232" s="116">
        <v>3872</v>
      </c>
      <c r="C232" s="109">
        <v>200106</v>
      </c>
    </row>
    <row r="233" spans="1:3" x14ac:dyDescent="0.25">
      <c r="A233" s="108" t="s">
        <v>258</v>
      </c>
      <c r="B233" s="116">
        <v>3630</v>
      </c>
      <c r="C233" s="109">
        <v>200106</v>
      </c>
    </row>
    <row r="234" spans="1:3" x14ac:dyDescent="0.25">
      <c r="A234" s="108" t="s">
        <v>258</v>
      </c>
      <c r="B234" s="116">
        <v>2178</v>
      </c>
      <c r="C234" s="109">
        <v>200106</v>
      </c>
    </row>
    <row r="235" spans="1:3" x14ac:dyDescent="0.25">
      <c r="A235" s="108" t="s">
        <v>258</v>
      </c>
      <c r="B235" s="116">
        <v>3267</v>
      </c>
      <c r="C235" s="109">
        <v>200106</v>
      </c>
    </row>
    <row r="236" spans="1:3" ht="15" customHeight="1" x14ac:dyDescent="0.25">
      <c r="A236" s="108" t="s">
        <v>258</v>
      </c>
      <c r="B236" s="116">
        <v>677.6</v>
      </c>
      <c r="C236" s="109">
        <v>200106</v>
      </c>
    </row>
    <row r="237" spans="1:3" x14ac:dyDescent="0.25">
      <c r="A237" s="108" t="s">
        <v>273</v>
      </c>
      <c r="B237" s="116">
        <v>6050</v>
      </c>
      <c r="C237" s="109">
        <v>200106</v>
      </c>
    </row>
    <row r="238" spans="1:3" x14ac:dyDescent="0.25">
      <c r="A238" s="108" t="s">
        <v>261</v>
      </c>
      <c r="B238" s="116">
        <v>14520</v>
      </c>
      <c r="C238" s="109">
        <v>200106</v>
      </c>
    </row>
    <row r="239" spans="1:3" x14ac:dyDescent="0.25">
      <c r="A239" s="108" t="s">
        <v>261</v>
      </c>
      <c r="B239" s="116">
        <v>34485</v>
      </c>
      <c r="C239" s="109">
        <v>200106</v>
      </c>
    </row>
    <row r="240" spans="1:3" x14ac:dyDescent="0.25">
      <c r="A240" s="108" t="s">
        <v>261</v>
      </c>
      <c r="B240" s="116">
        <v>44165</v>
      </c>
      <c r="C240" s="109">
        <v>200106</v>
      </c>
    </row>
    <row r="241" spans="1:3" x14ac:dyDescent="0.25">
      <c r="A241" s="108" t="s">
        <v>261</v>
      </c>
      <c r="B241" s="116">
        <v>15609</v>
      </c>
      <c r="C241" s="109">
        <v>200106</v>
      </c>
    </row>
    <row r="242" spans="1:3" x14ac:dyDescent="0.25">
      <c r="A242" s="108" t="s">
        <v>261</v>
      </c>
      <c r="B242" s="116">
        <v>20993.5</v>
      </c>
      <c r="C242" s="109">
        <v>200106</v>
      </c>
    </row>
    <row r="243" spans="1:3" x14ac:dyDescent="0.25">
      <c r="A243" s="108" t="s">
        <v>220</v>
      </c>
      <c r="B243" s="116">
        <v>5868.5</v>
      </c>
      <c r="C243" s="109">
        <v>710102</v>
      </c>
    </row>
    <row r="244" spans="1:3" x14ac:dyDescent="0.25">
      <c r="A244" s="108" t="s">
        <v>264</v>
      </c>
      <c r="B244" s="116">
        <v>375.09999999999997</v>
      </c>
      <c r="C244" s="109">
        <v>200106</v>
      </c>
    </row>
    <row r="245" spans="1:3" ht="15" customHeight="1" x14ac:dyDescent="0.25">
      <c r="A245" s="108" t="s">
        <v>264</v>
      </c>
      <c r="B245" s="116">
        <v>18.149999999999999</v>
      </c>
      <c r="C245" s="109">
        <v>200106</v>
      </c>
    </row>
    <row r="246" spans="1:3" x14ac:dyDescent="0.25">
      <c r="A246" s="108" t="s">
        <v>534</v>
      </c>
      <c r="B246" s="116">
        <v>121</v>
      </c>
      <c r="C246" s="109">
        <v>200102</v>
      </c>
    </row>
    <row r="247" spans="1:3" x14ac:dyDescent="0.25">
      <c r="A247" s="108" t="s">
        <v>534</v>
      </c>
      <c r="B247" s="116">
        <v>290.39999999999998</v>
      </c>
      <c r="C247" s="109">
        <v>200102</v>
      </c>
    </row>
    <row r="248" spans="1:3" x14ac:dyDescent="0.25">
      <c r="A248" s="108" t="s">
        <v>536</v>
      </c>
      <c r="B248" s="116">
        <v>2420</v>
      </c>
      <c r="C248" s="109">
        <v>200530</v>
      </c>
    </row>
    <row r="249" spans="1:3" x14ac:dyDescent="0.25">
      <c r="A249" s="108" t="s">
        <v>536</v>
      </c>
      <c r="B249" s="116">
        <v>2420</v>
      </c>
      <c r="C249" s="109">
        <v>200530</v>
      </c>
    </row>
    <row r="250" spans="1:3" x14ac:dyDescent="0.25">
      <c r="A250" s="108" t="s">
        <v>219</v>
      </c>
      <c r="B250" s="116">
        <v>2710.4</v>
      </c>
      <c r="C250" s="109">
        <v>200530</v>
      </c>
    </row>
    <row r="251" spans="1:3" x14ac:dyDescent="0.25">
      <c r="A251" s="108" t="s">
        <v>538</v>
      </c>
      <c r="B251" s="116">
        <v>1210</v>
      </c>
      <c r="C251" s="109">
        <v>200109</v>
      </c>
    </row>
    <row r="252" spans="1:3" ht="31.5" x14ac:dyDescent="0.25">
      <c r="A252" s="108" t="s">
        <v>540</v>
      </c>
      <c r="B252" s="116">
        <v>36300</v>
      </c>
      <c r="C252" s="109">
        <v>2015</v>
      </c>
    </row>
    <row r="253" spans="1:3" x14ac:dyDescent="0.25">
      <c r="A253" s="108" t="s">
        <v>107</v>
      </c>
      <c r="B253" s="116">
        <v>15125</v>
      </c>
      <c r="C253" s="109">
        <v>710102</v>
      </c>
    </row>
    <row r="254" spans="1:3" x14ac:dyDescent="0.25">
      <c r="A254" s="108" t="s">
        <v>107</v>
      </c>
      <c r="B254" s="116">
        <v>18150</v>
      </c>
      <c r="C254" s="109">
        <v>710102</v>
      </c>
    </row>
    <row r="255" spans="1:3" x14ac:dyDescent="0.25">
      <c r="A255" s="108" t="s">
        <v>82</v>
      </c>
      <c r="B255" s="116">
        <v>1815</v>
      </c>
      <c r="C255" s="109">
        <v>200530</v>
      </c>
    </row>
    <row r="256" spans="1:3" x14ac:dyDescent="0.25">
      <c r="A256" s="108" t="s">
        <v>30</v>
      </c>
      <c r="B256" s="116">
        <v>2420</v>
      </c>
      <c r="C256" s="109">
        <v>200530</v>
      </c>
    </row>
    <row r="257" spans="1:3" x14ac:dyDescent="0.25">
      <c r="A257" s="108" t="s">
        <v>30</v>
      </c>
      <c r="B257" s="116">
        <v>484</v>
      </c>
      <c r="C257" s="109">
        <v>200530</v>
      </c>
    </row>
    <row r="258" spans="1:3" x14ac:dyDescent="0.25">
      <c r="A258" s="108" t="s">
        <v>30</v>
      </c>
      <c r="B258" s="116">
        <v>1331</v>
      </c>
      <c r="C258" s="109">
        <v>200530</v>
      </c>
    </row>
    <row r="259" spans="1:3" x14ac:dyDescent="0.25">
      <c r="A259" s="108" t="s">
        <v>30</v>
      </c>
      <c r="B259" s="116">
        <v>1996.5</v>
      </c>
      <c r="C259" s="109">
        <v>200530</v>
      </c>
    </row>
    <row r="260" spans="1:3" x14ac:dyDescent="0.25">
      <c r="A260" s="108" t="s">
        <v>30</v>
      </c>
      <c r="B260" s="116">
        <v>3327.5</v>
      </c>
      <c r="C260" s="109">
        <v>200530</v>
      </c>
    </row>
    <row r="261" spans="1:3" x14ac:dyDescent="0.25">
      <c r="A261" s="108" t="s">
        <v>30</v>
      </c>
      <c r="B261" s="116">
        <v>968</v>
      </c>
      <c r="C261" s="109">
        <v>200530</v>
      </c>
    </row>
    <row r="262" spans="1:3" x14ac:dyDescent="0.25">
      <c r="A262" s="108" t="s">
        <v>30</v>
      </c>
      <c r="B262" s="116">
        <v>0</v>
      </c>
      <c r="C262" s="109">
        <v>200530</v>
      </c>
    </row>
    <row r="263" spans="1:3" ht="25.5" customHeight="1" x14ac:dyDescent="0.25">
      <c r="A263" s="108" t="s">
        <v>30</v>
      </c>
      <c r="B263" s="116">
        <v>3630</v>
      </c>
      <c r="C263" s="109">
        <v>200530</v>
      </c>
    </row>
    <row r="264" spans="1:3" x14ac:dyDescent="0.25">
      <c r="A264" s="108" t="s">
        <v>686</v>
      </c>
      <c r="B264" s="116">
        <v>0</v>
      </c>
      <c r="C264" s="109">
        <v>200530</v>
      </c>
    </row>
    <row r="265" spans="1:3" x14ac:dyDescent="0.25">
      <c r="A265" s="108" t="s">
        <v>88</v>
      </c>
      <c r="B265" s="116">
        <v>0</v>
      </c>
      <c r="C265" s="109">
        <v>200530</v>
      </c>
    </row>
    <row r="266" spans="1:3" x14ac:dyDescent="0.25">
      <c r="A266" s="108" t="s">
        <v>88</v>
      </c>
      <c r="B266" s="116">
        <v>847</v>
      </c>
      <c r="C266" s="109">
        <v>200530</v>
      </c>
    </row>
    <row r="267" spans="1:3" x14ac:dyDescent="0.25">
      <c r="A267" s="108" t="s">
        <v>88</v>
      </c>
      <c r="B267" s="116">
        <v>1645.6</v>
      </c>
      <c r="C267" s="109">
        <v>200530</v>
      </c>
    </row>
    <row r="268" spans="1:3" x14ac:dyDescent="0.25">
      <c r="A268" s="108" t="s">
        <v>89</v>
      </c>
      <c r="B268" s="116">
        <v>484</v>
      </c>
      <c r="C268" s="109">
        <v>200530</v>
      </c>
    </row>
    <row r="269" spans="1:3" x14ac:dyDescent="0.25">
      <c r="A269" s="108" t="s">
        <v>89</v>
      </c>
      <c r="B269" s="116">
        <v>1452</v>
      </c>
      <c r="C269" s="109">
        <v>200530</v>
      </c>
    </row>
    <row r="270" spans="1:3" x14ac:dyDescent="0.25">
      <c r="A270" s="108" t="s">
        <v>77</v>
      </c>
      <c r="B270" s="116">
        <v>3872</v>
      </c>
      <c r="C270" s="109">
        <v>200530</v>
      </c>
    </row>
    <row r="271" spans="1:3" x14ac:dyDescent="0.25">
      <c r="A271" s="108" t="s">
        <v>77</v>
      </c>
      <c r="B271" s="116">
        <v>278.3</v>
      </c>
      <c r="C271" s="109">
        <v>200530</v>
      </c>
    </row>
    <row r="272" spans="1:3" x14ac:dyDescent="0.25">
      <c r="A272" s="108" t="s">
        <v>77</v>
      </c>
      <c r="B272" s="116">
        <v>726</v>
      </c>
      <c r="C272" s="109">
        <v>200530</v>
      </c>
    </row>
    <row r="273" spans="1:3" x14ac:dyDescent="0.25">
      <c r="A273" s="108" t="s">
        <v>77</v>
      </c>
      <c r="B273" s="116">
        <v>1452</v>
      </c>
      <c r="C273" s="109">
        <v>200530</v>
      </c>
    </row>
    <row r="274" spans="1:3" x14ac:dyDescent="0.25">
      <c r="A274" s="108" t="s">
        <v>77</v>
      </c>
      <c r="B274" s="116">
        <v>3630</v>
      </c>
      <c r="C274" s="109">
        <v>200530</v>
      </c>
    </row>
    <row r="275" spans="1:3" x14ac:dyDescent="0.25">
      <c r="A275" s="108" t="s">
        <v>77</v>
      </c>
      <c r="B275" s="116">
        <v>12100</v>
      </c>
      <c r="C275" s="109">
        <v>200530</v>
      </c>
    </row>
    <row r="276" spans="1:3" x14ac:dyDescent="0.25">
      <c r="A276" s="108" t="s">
        <v>689</v>
      </c>
      <c r="B276" s="116">
        <v>25410</v>
      </c>
      <c r="C276" s="109">
        <v>200530</v>
      </c>
    </row>
    <row r="277" spans="1:3" x14ac:dyDescent="0.25">
      <c r="A277" s="108" t="s">
        <v>216</v>
      </c>
      <c r="B277" s="116">
        <v>2420</v>
      </c>
      <c r="C277" s="109">
        <v>200530</v>
      </c>
    </row>
    <row r="278" spans="1:3" ht="25.5" customHeight="1" x14ac:dyDescent="0.25">
      <c r="A278" s="108" t="s">
        <v>216</v>
      </c>
      <c r="B278" s="116">
        <v>605</v>
      </c>
      <c r="C278" s="109">
        <v>200530</v>
      </c>
    </row>
    <row r="279" spans="1:3" ht="25.5" customHeight="1" x14ac:dyDescent="0.25">
      <c r="A279" s="108" t="s">
        <v>601</v>
      </c>
      <c r="B279" s="116">
        <v>605</v>
      </c>
      <c r="C279" s="109">
        <v>200530</v>
      </c>
    </row>
    <row r="280" spans="1:3" x14ac:dyDescent="0.25">
      <c r="A280" s="108" t="s">
        <v>646</v>
      </c>
      <c r="B280" s="116">
        <v>121</v>
      </c>
      <c r="C280" s="109">
        <v>2002</v>
      </c>
    </row>
    <row r="281" spans="1:3" x14ac:dyDescent="0.25">
      <c r="A281" s="108" t="s">
        <v>646</v>
      </c>
      <c r="B281" s="116">
        <v>121</v>
      </c>
      <c r="C281" s="109">
        <v>2002</v>
      </c>
    </row>
    <row r="282" spans="1:3" x14ac:dyDescent="0.25">
      <c r="A282" s="108" t="s">
        <v>61</v>
      </c>
      <c r="B282" s="116">
        <v>302.5</v>
      </c>
      <c r="C282" s="109">
        <v>200101</v>
      </c>
    </row>
    <row r="283" spans="1:3" x14ac:dyDescent="0.25">
      <c r="A283" s="108" t="s">
        <v>598</v>
      </c>
      <c r="B283" s="116">
        <v>6050</v>
      </c>
      <c r="C283" s="109">
        <v>200501</v>
      </c>
    </row>
    <row r="284" spans="1:3" x14ac:dyDescent="0.25">
      <c r="A284" s="108" t="s">
        <v>75</v>
      </c>
      <c r="B284" s="117">
        <v>363</v>
      </c>
      <c r="C284" s="109">
        <v>200530</v>
      </c>
    </row>
    <row r="285" spans="1:3" x14ac:dyDescent="0.25">
      <c r="A285" s="108" t="s">
        <v>75</v>
      </c>
      <c r="B285" s="117">
        <v>217.79999999999998</v>
      </c>
      <c r="C285" s="109">
        <v>200530</v>
      </c>
    </row>
    <row r="286" spans="1:3" x14ac:dyDescent="0.25">
      <c r="A286" s="108" t="s">
        <v>75</v>
      </c>
      <c r="B286" s="117">
        <v>3025</v>
      </c>
      <c r="C286" s="109">
        <v>200530</v>
      </c>
    </row>
    <row r="287" spans="1:3" x14ac:dyDescent="0.25">
      <c r="A287" s="108" t="s">
        <v>75</v>
      </c>
      <c r="B287" s="117">
        <v>1815</v>
      </c>
      <c r="C287" s="109">
        <v>200530</v>
      </c>
    </row>
    <row r="288" spans="1:3" x14ac:dyDescent="0.25">
      <c r="A288" s="108" t="s">
        <v>83</v>
      </c>
      <c r="B288" s="116">
        <v>242</v>
      </c>
      <c r="C288" s="109">
        <v>200530</v>
      </c>
    </row>
    <row r="289" spans="1:3" x14ac:dyDescent="0.25">
      <c r="A289" s="108" t="s">
        <v>725</v>
      </c>
      <c r="B289" s="116">
        <v>314.59999999999997</v>
      </c>
      <c r="C289" s="109">
        <v>200109</v>
      </c>
    </row>
    <row r="290" spans="1:3" x14ac:dyDescent="0.25">
      <c r="A290" s="108" t="s">
        <v>79</v>
      </c>
      <c r="B290" s="116">
        <v>1814.9939499999998</v>
      </c>
      <c r="C290" s="109">
        <v>200530</v>
      </c>
    </row>
    <row r="291" spans="1:3" x14ac:dyDescent="0.25">
      <c r="A291" s="108" t="s">
        <v>71</v>
      </c>
      <c r="B291" s="116">
        <v>54.449999999999996</v>
      </c>
      <c r="C291" s="109">
        <v>200101</v>
      </c>
    </row>
    <row r="292" spans="1:3" ht="25.5" customHeight="1" x14ac:dyDescent="0.25">
      <c r="A292" s="108" t="s">
        <v>71</v>
      </c>
      <c r="B292" s="116">
        <v>121</v>
      </c>
      <c r="C292" s="109">
        <v>200101</v>
      </c>
    </row>
    <row r="293" spans="1:3" x14ac:dyDescent="0.25">
      <c r="A293" s="108" t="s">
        <v>71</v>
      </c>
      <c r="B293" s="116">
        <v>121</v>
      </c>
      <c r="C293" s="109">
        <v>200109</v>
      </c>
    </row>
    <row r="294" spans="1:3" x14ac:dyDescent="0.25">
      <c r="A294" s="108" t="s">
        <v>158</v>
      </c>
      <c r="B294" s="116">
        <v>0</v>
      </c>
      <c r="C294" s="109">
        <v>200530</v>
      </c>
    </row>
    <row r="295" spans="1:3" x14ac:dyDescent="0.25">
      <c r="A295" s="108" t="s">
        <v>158</v>
      </c>
      <c r="B295" s="116">
        <v>605</v>
      </c>
      <c r="C295" s="109">
        <v>200530</v>
      </c>
    </row>
    <row r="296" spans="1:3" x14ac:dyDescent="0.25">
      <c r="A296" s="108" t="s">
        <v>90</v>
      </c>
      <c r="B296" s="116">
        <v>0</v>
      </c>
      <c r="C296" s="109">
        <v>200530</v>
      </c>
    </row>
    <row r="297" spans="1:3" x14ac:dyDescent="0.25">
      <c r="A297" s="108" t="s">
        <v>691</v>
      </c>
      <c r="B297" s="116">
        <v>0</v>
      </c>
      <c r="C297" s="109">
        <v>200530</v>
      </c>
    </row>
    <row r="298" spans="1:3" x14ac:dyDescent="0.25">
      <c r="A298" s="108" t="s">
        <v>693</v>
      </c>
      <c r="B298" s="116">
        <v>3012.9</v>
      </c>
      <c r="C298" s="109">
        <v>200530</v>
      </c>
    </row>
    <row r="299" spans="1:3" x14ac:dyDescent="0.25">
      <c r="A299" s="108" t="s">
        <v>67</v>
      </c>
      <c r="B299" s="116">
        <v>60.5</v>
      </c>
      <c r="C299" s="109">
        <v>200102</v>
      </c>
    </row>
    <row r="300" spans="1:3" x14ac:dyDescent="0.25">
      <c r="A300" s="108" t="s">
        <v>67</v>
      </c>
      <c r="B300" s="116">
        <v>36.299999999999997</v>
      </c>
      <c r="C300" s="109">
        <v>200102</v>
      </c>
    </row>
    <row r="301" spans="1:3" x14ac:dyDescent="0.25">
      <c r="A301" s="108" t="s">
        <v>67</v>
      </c>
      <c r="B301" s="116">
        <v>4537.5</v>
      </c>
      <c r="C301" s="109">
        <v>200102</v>
      </c>
    </row>
    <row r="302" spans="1:3" x14ac:dyDescent="0.25">
      <c r="A302" s="108" t="s">
        <v>66</v>
      </c>
      <c r="B302" s="116">
        <v>3025</v>
      </c>
      <c r="C302" s="109">
        <v>200102</v>
      </c>
    </row>
    <row r="303" spans="1:3" x14ac:dyDescent="0.25">
      <c r="A303" s="108" t="s">
        <v>66</v>
      </c>
      <c r="B303" s="116">
        <v>3781.25</v>
      </c>
      <c r="C303" s="109">
        <v>200102</v>
      </c>
    </row>
    <row r="304" spans="1:3" x14ac:dyDescent="0.25">
      <c r="A304" s="108" t="s">
        <v>604</v>
      </c>
      <c r="B304" s="116">
        <v>6050</v>
      </c>
      <c r="C304" s="109">
        <v>200102</v>
      </c>
    </row>
    <row r="305" spans="1:3" x14ac:dyDescent="0.25">
      <c r="A305" s="108" t="s">
        <v>394</v>
      </c>
      <c r="B305" s="116">
        <v>78601.599999999991</v>
      </c>
      <c r="C305" s="109">
        <v>200104</v>
      </c>
    </row>
    <row r="306" spans="1:3" x14ac:dyDescent="0.25">
      <c r="A306" s="108" t="s">
        <v>399</v>
      </c>
      <c r="B306" s="116">
        <v>75891.199999999983</v>
      </c>
      <c r="C306" s="109">
        <v>200104</v>
      </c>
    </row>
    <row r="307" spans="1:3" x14ac:dyDescent="0.25">
      <c r="A307" s="108" t="s">
        <v>590</v>
      </c>
      <c r="B307" s="116">
        <v>12100</v>
      </c>
      <c r="C307" s="109">
        <v>710102</v>
      </c>
    </row>
    <row r="308" spans="1:3" x14ac:dyDescent="0.25">
      <c r="A308" s="108" t="s">
        <v>255</v>
      </c>
      <c r="B308" s="116">
        <v>229.9</v>
      </c>
      <c r="C308" s="109">
        <v>200106</v>
      </c>
    </row>
    <row r="309" spans="1:3" x14ac:dyDescent="0.25">
      <c r="A309" s="108" t="s">
        <v>255</v>
      </c>
      <c r="B309" s="116">
        <v>58.08</v>
      </c>
      <c r="C309" s="109">
        <v>200106</v>
      </c>
    </row>
    <row r="310" spans="1:3" x14ac:dyDescent="0.25">
      <c r="A310" s="108" t="s">
        <v>257</v>
      </c>
      <c r="B310" s="116">
        <v>2601.5</v>
      </c>
      <c r="C310" s="109">
        <v>200106</v>
      </c>
    </row>
    <row r="311" spans="1:3" x14ac:dyDescent="0.25">
      <c r="A311" s="108" t="s">
        <v>256</v>
      </c>
      <c r="B311" s="116">
        <v>302.5</v>
      </c>
      <c r="C311" s="109">
        <v>200106</v>
      </c>
    </row>
    <row r="312" spans="1:3" x14ac:dyDescent="0.25">
      <c r="A312" s="108" t="s">
        <v>256</v>
      </c>
      <c r="B312" s="116">
        <v>72.599999999999994</v>
      </c>
      <c r="C312" s="109">
        <v>200106</v>
      </c>
    </row>
    <row r="313" spans="1:3" x14ac:dyDescent="0.25">
      <c r="A313" s="108" t="s">
        <v>256</v>
      </c>
      <c r="B313" s="116">
        <v>229.9</v>
      </c>
      <c r="C313" s="109">
        <v>200106</v>
      </c>
    </row>
    <row r="314" spans="1:3" x14ac:dyDescent="0.25">
      <c r="A314" s="108" t="s">
        <v>256</v>
      </c>
      <c r="B314" s="116">
        <v>60.5</v>
      </c>
      <c r="C314" s="109">
        <v>200106</v>
      </c>
    </row>
    <row r="315" spans="1:3" ht="25.5" customHeight="1" x14ac:dyDescent="0.25">
      <c r="A315" s="108" t="s">
        <v>54</v>
      </c>
      <c r="B315" s="116">
        <v>58.08</v>
      </c>
      <c r="C315" s="109">
        <v>200101</v>
      </c>
    </row>
    <row r="316" spans="1:3" x14ac:dyDescent="0.25">
      <c r="A316" s="108" t="s">
        <v>152</v>
      </c>
      <c r="B316" s="116">
        <v>193.6</v>
      </c>
      <c r="C316" s="109">
        <v>200530</v>
      </c>
    </row>
    <row r="317" spans="1:3" x14ac:dyDescent="0.25">
      <c r="A317" s="108" t="s">
        <v>649</v>
      </c>
      <c r="B317" s="116">
        <v>350.9</v>
      </c>
      <c r="C317" s="109">
        <v>2002</v>
      </c>
    </row>
    <row r="318" spans="1:3" ht="25.5" customHeight="1" x14ac:dyDescent="0.25">
      <c r="A318" s="108" t="s">
        <v>651</v>
      </c>
      <c r="B318" s="116">
        <v>3630</v>
      </c>
      <c r="C318" s="109">
        <v>2002</v>
      </c>
    </row>
    <row r="319" spans="1:3" x14ac:dyDescent="0.25">
      <c r="A319" s="108" t="s">
        <v>78</v>
      </c>
      <c r="B319" s="116">
        <v>3630</v>
      </c>
      <c r="C319" s="109">
        <v>2002</v>
      </c>
    </row>
    <row r="320" spans="1:3" x14ac:dyDescent="0.25">
      <c r="A320" s="108" t="s">
        <v>78</v>
      </c>
      <c r="B320" s="116">
        <v>48400</v>
      </c>
      <c r="C320" s="109">
        <v>2002</v>
      </c>
    </row>
    <row r="321" spans="1:3" x14ac:dyDescent="0.25">
      <c r="A321" s="108" t="s">
        <v>78</v>
      </c>
      <c r="B321" s="116">
        <v>6231.2579999999998</v>
      </c>
      <c r="C321" s="109">
        <v>2002</v>
      </c>
    </row>
    <row r="322" spans="1:3" x14ac:dyDescent="0.25">
      <c r="A322" s="108" t="s">
        <v>78</v>
      </c>
      <c r="B322" s="116">
        <v>6050</v>
      </c>
      <c r="C322" s="109">
        <v>2002</v>
      </c>
    </row>
    <row r="323" spans="1:3" x14ac:dyDescent="0.25">
      <c r="A323" s="108" t="s">
        <v>78</v>
      </c>
      <c r="B323" s="116">
        <v>6231.2579999999998</v>
      </c>
      <c r="C323" s="109">
        <v>2002</v>
      </c>
    </row>
    <row r="324" spans="1:3" x14ac:dyDescent="0.25">
      <c r="A324" s="108" t="s">
        <v>546</v>
      </c>
      <c r="B324" s="116">
        <v>3025</v>
      </c>
      <c r="C324" s="109">
        <v>2002</v>
      </c>
    </row>
    <row r="325" spans="1:3" x14ac:dyDescent="0.25">
      <c r="A325" s="108" t="s">
        <v>581</v>
      </c>
      <c r="B325" s="116">
        <v>338.8</v>
      </c>
      <c r="C325" s="109">
        <v>2002</v>
      </c>
    </row>
    <row r="326" spans="1:3" ht="25.5" customHeight="1" x14ac:dyDescent="0.25">
      <c r="A326" s="108" t="s">
        <v>653</v>
      </c>
      <c r="B326" s="116">
        <v>2904</v>
      </c>
      <c r="C326" s="109">
        <v>2002</v>
      </c>
    </row>
    <row r="327" spans="1:3" ht="15" customHeight="1" x14ac:dyDescent="0.25">
      <c r="A327" s="108" t="s">
        <v>655</v>
      </c>
      <c r="B327" s="116">
        <v>18150</v>
      </c>
      <c r="C327" s="109">
        <v>2002</v>
      </c>
    </row>
    <row r="328" spans="1:3" x14ac:dyDescent="0.25">
      <c r="A328" s="108" t="s">
        <v>657</v>
      </c>
      <c r="B328" s="116">
        <v>2541</v>
      </c>
      <c r="C328" s="109">
        <v>2002</v>
      </c>
    </row>
    <row r="329" spans="1:3" ht="15" customHeight="1" x14ac:dyDescent="0.25">
      <c r="A329" s="108" t="s">
        <v>69</v>
      </c>
      <c r="B329" s="116">
        <v>36.299999999999997</v>
      </c>
      <c r="C329" s="109">
        <v>200101</v>
      </c>
    </row>
    <row r="330" spans="1:3" x14ac:dyDescent="0.25">
      <c r="A330" s="108" t="s">
        <v>69</v>
      </c>
      <c r="B330" s="116">
        <v>60.5</v>
      </c>
      <c r="C330" s="109">
        <v>200101</v>
      </c>
    </row>
    <row r="331" spans="1:3" ht="15" customHeight="1" x14ac:dyDescent="0.25">
      <c r="A331" s="108" t="s">
        <v>69</v>
      </c>
      <c r="B331" s="116">
        <v>60.5</v>
      </c>
      <c r="C331" s="109">
        <v>200101</v>
      </c>
    </row>
    <row r="332" spans="1:3" x14ac:dyDescent="0.25">
      <c r="A332" s="108" t="s">
        <v>69</v>
      </c>
      <c r="B332" s="116">
        <v>36.299999999999997</v>
      </c>
      <c r="C332" s="109">
        <v>200101</v>
      </c>
    </row>
    <row r="333" spans="1:3" ht="15" customHeight="1" x14ac:dyDescent="0.25">
      <c r="A333" s="108" t="s">
        <v>69</v>
      </c>
      <c r="B333" s="116">
        <v>60.5</v>
      </c>
      <c r="C333" s="109">
        <v>200101</v>
      </c>
    </row>
    <row r="334" spans="1:3" x14ac:dyDescent="0.25">
      <c r="A334" s="108" t="s">
        <v>69</v>
      </c>
      <c r="B334" s="116">
        <v>48.4</v>
      </c>
      <c r="C334" s="109">
        <v>200101</v>
      </c>
    </row>
    <row r="335" spans="1:3" x14ac:dyDescent="0.25">
      <c r="A335" s="108" t="s">
        <v>69</v>
      </c>
      <c r="B335" s="116">
        <v>121</v>
      </c>
      <c r="C335" s="109">
        <v>200101</v>
      </c>
    </row>
    <row r="336" spans="1:3" ht="15" customHeight="1" x14ac:dyDescent="0.25">
      <c r="A336" s="108" t="s">
        <v>69</v>
      </c>
      <c r="B336" s="116">
        <v>181.5</v>
      </c>
      <c r="C336" s="109">
        <v>200101</v>
      </c>
    </row>
    <row r="337" spans="1:3" x14ac:dyDescent="0.25">
      <c r="A337" s="108" t="s">
        <v>69</v>
      </c>
      <c r="B337" s="116">
        <v>121</v>
      </c>
      <c r="C337" s="109">
        <v>200101</v>
      </c>
    </row>
    <row r="338" spans="1:3" x14ac:dyDescent="0.25">
      <c r="A338" s="108" t="s">
        <v>583</v>
      </c>
      <c r="B338" s="116">
        <v>60.5</v>
      </c>
      <c r="C338" s="109">
        <v>2002</v>
      </c>
    </row>
    <row r="339" spans="1:3" x14ac:dyDescent="0.25">
      <c r="A339" s="108" t="s">
        <v>470</v>
      </c>
      <c r="B339" s="116">
        <v>363</v>
      </c>
      <c r="C339" s="109">
        <v>2002</v>
      </c>
    </row>
    <row r="340" spans="1:3" ht="25.5" customHeight="1" x14ac:dyDescent="0.25">
      <c r="A340" s="108" t="s">
        <v>659</v>
      </c>
      <c r="B340" s="116">
        <v>3630</v>
      </c>
      <c r="C340" s="109">
        <v>2002</v>
      </c>
    </row>
    <row r="341" spans="1:3" x14ac:dyDescent="0.25">
      <c r="A341" s="108" t="s">
        <v>117</v>
      </c>
      <c r="B341" s="116">
        <v>1210</v>
      </c>
      <c r="C341" s="109">
        <v>2002</v>
      </c>
    </row>
    <row r="342" spans="1:3" ht="25.5" customHeight="1" x14ac:dyDescent="0.25">
      <c r="A342" s="108" t="s">
        <v>116</v>
      </c>
      <c r="B342" s="116">
        <v>10890</v>
      </c>
      <c r="C342" s="109">
        <v>2002</v>
      </c>
    </row>
    <row r="343" spans="1:3" ht="25.5" customHeight="1" x14ac:dyDescent="0.25">
      <c r="A343" s="108" t="s">
        <v>116</v>
      </c>
      <c r="B343" s="116">
        <v>1815</v>
      </c>
      <c r="C343" s="109">
        <v>2002</v>
      </c>
    </row>
    <row r="344" spans="1:3" ht="25.5" customHeight="1" x14ac:dyDescent="0.25">
      <c r="A344" s="108" t="s">
        <v>664</v>
      </c>
      <c r="B344" s="116">
        <v>181.5</v>
      </c>
      <c r="C344" s="109">
        <v>2002</v>
      </c>
    </row>
    <row r="345" spans="1:3" x14ac:dyDescent="0.25">
      <c r="A345" s="108" t="s">
        <v>666</v>
      </c>
      <c r="B345" s="116">
        <v>7260</v>
      </c>
      <c r="C345" s="109">
        <v>2002</v>
      </c>
    </row>
    <row r="346" spans="1:3" ht="15" customHeight="1" x14ac:dyDescent="0.25">
      <c r="A346" s="108" t="s">
        <v>668</v>
      </c>
      <c r="B346" s="116">
        <v>471.9</v>
      </c>
      <c r="C346" s="109">
        <v>2002</v>
      </c>
    </row>
    <row r="347" spans="1:3" x14ac:dyDescent="0.25">
      <c r="A347" s="108" t="s">
        <v>619</v>
      </c>
      <c r="B347" s="116">
        <v>18150</v>
      </c>
      <c r="C347" s="109">
        <v>710101</v>
      </c>
    </row>
    <row r="348" spans="1:3" x14ac:dyDescent="0.25">
      <c r="A348" s="108" t="s">
        <v>100</v>
      </c>
      <c r="B348" s="116">
        <v>7260</v>
      </c>
      <c r="C348" s="109">
        <v>2002</v>
      </c>
    </row>
    <row r="349" spans="1:3" x14ac:dyDescent="0.25">
      <c r="A349" s="108" t="s">
        <v>100</v>
      </c>
      <c r="B349" s="116">
        <v>1694</v>
      </c>
      <c r="C349" s="109">
        <v>2002</v>
      </c>
    </row>
    <row r="350" spans="1:3" x14ac:dyDescent="0.25">
      <c r="A350" s="108" t="s">
        <v>100</v>
      </c>
      <c r="B350" s="116">
        <v>847</v>
      </c>
      <c r="C350" s="109">
        <v>2002</v>
      </c>
    </row>
    <row r="351" spans="1:3" x14ac:dyDescent="0.25">
      <c r="A351" s="108" t="s">
        <v>100</v>
      </c>
      <c r="B351" s="116">
        <v>7260</v>
      </c>
      <c r="C351" s="109">
        <v>2002</v>
      </c>
    </row>
    <row r="352" spans="1:3" x14ac:dyDescent="0.25">
      <c r="A352" s="108" t="s">
        <v>100</v>
      </c>
      <c r="B352" s="116">
        <v>108900</v>
      </c>
      <c r="C352" s="109">
        <v>2002</v>
      </c>
    </row>
    <row r="353" spans="1:3" x14ac:dyDescent="0.25">
      <c r="A353" s="108" t="s">
        <v>670</v>
      </c>
      <c r="B353" s="116">
        <v>0</v>
      </c>
      <c r="C353" s="109">
        <v>2002</v>
      </c>
    </row>
    <row r="354" spans="1:3" x14ac:dyDescent="0.25">
      <c r="A354" s="108" t="s">
        <v>113</v>
      </c>
      <c r="B354" s="116">
        <v>0</v>
      </c>
      <c r="C354" s="109">
        <v>2002</v>
      </c>
    </row>
    <row r="355" spans="1:3" x14ac:dyDescent="0.25">
      <c r="A355" s="108" t="s">
        <v>673</v>
      </c>
      <c r="B355" s="116">
        <v>0</v>
      </c>
      <c r="C355" s="109">
        <v>2002</v>
      </c>
    </row>
    <row r="356" spans="1:3" x14ac:dyDescent="0.25">
      <c r="A356" s="108" t="s">
        <v>175</v>
      </c>
      <c r="B356" s="116">
        <v>7260</v>
      </c>
      <c r="C356" s="109">
        <v>710101</v>
      </c>
    </row>
    <row r="357" spans="1:3" x14ac:dyDescent="0.25">
      <c r="A357" s="108" t="s">
        <v>175</v>
      </c>
      <c r="B357" s="116">
        <v>7260</v>
      </c>
      <c r="C357" s="109">
        <v>710101</v>
      </c>
    </row>
    <row r="358" spans="1:3" x14ac:dyDescent="0.25">
      <c r="A358" s="108" t="s">
        <v>548</v>
      </c>
      <c r="B358" s="116">
        <v>2420</v>
      </c>
      <c r="C358" s="108">
        <v>203030</v>
      </c>
    </row>
    <row r="359" spans="1:3" x14ac:dyDescent="0.25">
      <c r="A359" s="108" t="s">
        <v>703</v>
      </c>
      <c r="B359" s="116">
        <v>6050</v>
      </c>
      <c r="C359" s="109">
        <v>710101</v>
      </c>
    </row>
    <row r="360" spans="1:3" x14ac:dyDescent="0.25">
      <c r="A360" s="108" t="s">
        <v>174</v>
      </c>
      <c r="B360" s="116">
        <v>7260</v>
      </c>
      <c r="C360" s="109">
        <v>710101</v>
      </c>
    </row>
    <row r="361" spans="1:3" x14ac:dyDescent="0.25">
      <c r="A361" s="108" t="s">
        <v>174</v>
      </c>
      <c r="B361" s="116">
        <v>7260</v>
      </c>
      <c r="C361" s="109">
        <v>710101</v>
      </c>
    </row>
    <row r="362" spans="1:3" x14ac:dyDescent="0.25">
      <c r="A362" s="108" t="s">
        <v>29</v>
      </c>
      <c r="B362" s="116">
        <v>181500</v>
      </c>
      <c r="C362" s="109">
        <v>2002</v>
      </c>
    </row>
    <row r="363" spans="1:3" x14ac:dyDescent="0.25">
      <c r="A363" s="108" t="s">
        <v>29</v>
      </c>
      <c r="B363" s="116">
        <v>13068</v>
      </c>
      <c r="C363" s="109">
        <v>2002</v>
      </c>
    </row>
    <row r="364" spans="1:3" x14ac:dyDescent="0.25">
      <c r="A364" s="108" t="s">
        <v>31</v>
      </c>
      <c r="B364" s="116">
        <v>18136.689999999999</v>
      </c>
      <c r="C364" s="109">
        <v>2002</v>
      </c>
    </row>
    <row r="365" spans="1:3" x14ac:dyDescent="0.25">
      <c r="A365" s="108" t="s">
        <v>31</v>
      </c>
      <c r="B365" s="116">
        <v>6050</v>
      </c>
      <c r="C365" s="109">
        <v>2002</v>
      </c>
    </row>
    <row r="366" spans="1:3" x14ac:dyDescent="0.25">
      <c r="A366" s="108" t="s">
        <v>31</v>
      </c>
      <c r="B366" s="116">
        <v>726</v>
      </c>
      <c r="C366" s="109">
        <v>2002</v>
      </c>
    </row>
    <row r="367" spans="1:3" x14ac:dyDescent="0.25">
      <c r="A367" s="108" t="s">
        <v>31</v>
      </c>
      <c r="B367" s="116">
        <v>6051.21</v>
      </c>
      <c r="C367" s="109">
        <v>2002</v>
      </c>
    </row>
    <row r="368" spans="1:3" x14ac:dyDescent="0.25">
      <c r="A368" s="108" t="s">
        <v>31</v>
      </c>
      <c r="B368" s="116">
        <v>2420</v>
      </c>
      <c r="C368" s="109">
        <v>2002</v>
      </c>
    </row>
    <row r="369" spans="1:3" x14ac:dyDescent="0.25">
      <c r="A369" s="108" t="s">
        <v>31</v>
      </c>
      <c r="B369" s="116">
        <v>3146</v>
      </c>
      <c r="C369" s="109">
        <v>2002</v>
      </c>
    </row>
    <row r="370" spans="1:3" x14ac:dyDescent="0.25">
      <c r="A370" s="108" t="s">
        <v>31</v>
      </c>
      <c r="B370" s="116">
        <v>605</v>
      </c>
      <c r="C370" s="109">
        <v>2002</v>
      </c>
    </row>
    <row r="371" spans="1:3" x14ac:dyDescent="0.25">
      <c r="A371" s="108" t="s">
        <v>31</v>
      </c>
      <c r="B371" s="116">
        <v>1210</v>
      </c>
      <c r="C371" s="109">
        <v>2002</v>
      </c>
    </row>
    <row r="372" spans="1:3" x14ac:dyDescent="0.25">
      <c r="A372" s="108" t="s">
        <v>31</v>
      </c>
      <c r="B372" s="116">
        <v>0</v>
      </c>
      <c r="C372" s="109">
        <v>2002</v>
      </c>
    </row>
    <row r="373" spans="1:3" x14ac:dyDescent="0.25">
      <c r="A373" s="108" t="s">
        <v>31</v>
      </c>
      <c r="B373" s="116">
        <v>18150</v>
      </c>
      <c r="C373" s="109">
        <v>2002</v>
      </c>
    </row>
    <row r="374" spans="1:3" x14ac:dyDescent="0.25">
      <c r="A374" s="108" t="s">
        <v>31</v>
      </c>
      <c r="B374" s="116">
        <v>0</v>
      </c>
      <c r="C374" s="109">
        <v>2002</v>
      </c>
    </row>
    <row r="375" spans="1:3" x14ac:dyDescent="0.25">
      <c r="A375" s="108" t="s">
        <v>31</v>
      </c>
      <c r="B375" s="116">
        <v>0</v>
      </c>
      <c r="C375" s="109">
        <v>2002</v>
      </c>
    </row>
    <row r="376" spans="1:3" x14ac:dyDescent="0.25">
      <c r="A376" s="108" t="s">
        <v>31</v>
      </c>
      <c r="B376" s="116">
        <v>3811.5</v>
      </c>
      <c r="C376" s="109">
        <v>2002</v>
      </c>
    </row>
    <row r="377" spans="1:3" x14ac:dyDescent="0.25">
      <c r="A377" s="108" t="s">
        <v>31</v>
      </c>
      <c r="B377" s="116">
        <v>18150</v>
      </c>
      <c r="C377" s="109">
        <v>2002</v>
      </c>
    </row>
    <row r="378" spans="1:3" x14ac:dyDescent="0.25">
      <c r="A378" s="108" t="s">
        <v>31</v>
      </c>
      <c r="B378" s="116">
        <v>1210</v>
      </c>
      <c r="C378" s="109">
        <v>2002</v>
      </c>
    </row>
    <row r="379" spans="1:3" x14ac:dyDescent="0.25">
      <c r="A379" s="108" t="s">
        <v>31</v>
      </c>
      <c r="B379" s="116">
        <v>14520</v>
      </c>
      <c r="C379" s="109">
        <v>2002</v>
      </c>
    </row>
    <row r="380" spans="1:3" x14ac:dyDescent="0.25">
      <c r="A380" s="108" t="s">
        <v>31</v>
      </c>
      <c r="B380" s="116">
        <v>7865</v>
      </c>
      <c r="C380" s="109">
        <v>2002</v>
      </c>
    </row>
    <row r="381" spans="1:3" x14ac:dyDescent="0.25">
      <c r="A381" s="108" t="s">
        <v>31</v>
      </c>
      <c r="B381" s="116">
        <v>1815</v>
      </c>
      <c r="C381" s="109">
        <v>2002</v>
      </c>
    </row>
    <row r="382" spans="1:3" x14ac:dyDescent="0.25">
      <c r="A382" s="108" t="s">
        <v>31</v>
      </c>
      <c r="B382" s="116">
        <v>36299.997579999996</v>
      </c>
      <c r="C382" s="109">
        <v>2002</v>
      </c>
    </row>
    <row r="383" spans="1:3" x14ac:dyDescent="0.25">
      <c r="A383" s="108" t="s">
        <v>31</v>
      </c>
      <c r="B383" s="116">
        <v>1815</v>
      </c>
      <c r="C383" s="109">
        <v>2002</v>
      </c>
    </row>
    <row r="384" spans="1:3" x14ac:dyDescent="0.25">
      <c r="A384" s="108" t="s">
        <v>31</v>
      </c>
      <c r="B384" s="116">
        <v>605</v>
      </c>
      <c r="C384" s="109">
        <v>2002</v>
      </c>
    </row>
    <row r="385" spans="1:3" x14ac:dyDescent="0.25">
      <c r="A385" s="108" t="s">
        <v>31</v>
      </c>
      <c r="B385" s="116">
        <v>0</v>
      </c>
      <c r="C385" s="109">
        <v>2002</v>
      </c>
    </row>
    <row r="386" spans="1:3" x14ac:dyDescent="0.25">
      <c r="A386" s="108" t="s">
        <v>31</v>
      </c>
      <c r="B386" s="116">
        <v>4839.8790000000008</v>
      </c>
      <c r="C386" s="109">
        <v>2002</v>
      </c>
    </row>
    <row r="387" spans="1:3" x14ac:dyDescent="0.25">
      <c r="A387" s="108" t="s">
        <v>31</v>
      </c>
      <c r="B387" s="116">
        <v>6049.848750000001</v>
      </c>
      <c r="C387" s="109">
        <v>2002</v>
      </c>
    </row>
    <row r="388" spans="1:3" x14ac:dyDescent="0.25">
      <c r="A388" s="108" t="s">
        <v>31</v>
      </c>
      <c r="B388" s="116">
        <v>605</v>
      </c>
      <c r="C388" s="109">
        <v>2002</v>
      </c>
    </row>
    <row r="389" spans="1:3" x14ac:dyDescent="0.25">
      <c r="A389" s="108" t="s">
        <v>31</v>
      </c>
      <c r="B389" s="116">
        <v>1210</v>
      </c>
      <c r="C389" s="109">
        <v>2002</v>
      </c>
    </row>
    <row r="390" spans="1:3" x14ac:dyDescent="0.25">
      <c r="A390" s="108" t="s">
        <v>31</v>
      </c>
      <c r="B390" s="116">
        <v>1210</v>
      </c>
      <c r="C390" s="109">
        <v>2002</v>
      </c>
    </row>
    <row r="391" spans="1:3" x14ac:dyDescent="0.25">
      <c r="A391" s="108" t="s">
        <v>31</v>
      </c>
      <c r="B391" s="116">
        <v>1210</v>
      </c>
      <c r="C391" s="109">
        <v>2002</v>
      </c>
    </row>
    <row r="392" spans="1:3" x14ac:dyDescent="0.25">
      <c r="A392" s="108" t="s">
        <v>31</v>
      </c>
      <c r="B392" s="116">
        <v>4840</v>
      </c>
      <c r="C392" s="109">
        <v>2002</v>
      </c>
    </row>
    <row r="393" spans="1:3" x14ac:dyDescent="0.25">
      <c r="A393" s="108" t="s">
        <v>31</v>
      </c>
      <c r="B393" s="116">
        <v>3025</v>
      </c>
      <c r="C393" s="109">
        <v>2002</v>
      </c>
    </row>
    <row r="394" spans="1:3" x14ac:dyDescent="0.25">
      <c r="A394" s="108" t="s">
        <v>31</v>
      </c>
      <c r="B394" s="116">
        <v>7260</v>
      </c>
      <c r="C394" s="109">
        <v>2002</v>
      </c>
    </row>
    <row r="395" spans="1:3" x14ac:dyDescent="0.25">
      <c r="A395" s="108" t="s">
        <v>31</v>
      </c>
      <c r="B395" s="116">
        <v>1089</v>
      </c>
      <c r="C395" s="109">
        <v>2002</v>
      </c>
    </row>
    <row r="396" spans="1:3" x14ac:dyDescent="0.25">
      <c r="A396" s="108" t="s">
        <v>31</v>
      </c>
      <c r="B396" s="116">
        <v>544.5</v>
      </c>
      <c r="C396" s="109">
        <v>2002</v>
      </c>
    </row>
    <row r="397" spans="1:3" x14ac:dyDescent="0.25">
      <c r="A397" s="108" t="s">
        <v>31</v>
      </c>
      <c r="B397" s="116">
        <v>847</v>
      </c>
      <c r="C397" s="109">
        <v>2002</v>
      </c>
    </row>
    <row r="398" spans="1:3" x14ac:dyDescent="0.25">
      <c r="A398" s="108" t="s">
        <v>31</v>
      </c>
      <c r="B398" s="116">
        <v>605</v>
      </c>
      <c r="C398" s="109">
        <v>2002</v>
      </c>
    </row>
    <row r="399" spans="1:3" x14ac:dyDescent="0.25">
      <c r="A399" s="108" t="s">
        <v>31</v>
      </c>
      <c r="B399" s="116">
        <v>967.97580000000005</v>
      </c>
      <c r="C399" s="109">
        <v>2002</v>
      </c>
    </row>
    <row r="400" spans="1:3" x14ac:dyDescent="0.25">
      <c r="A400" s="108" t="s">
        <v>31</v>
      </c>
      <c r="B400" s="116">
        <v>605</v>
      </c>
      <c r="C400" s="109">
        <v>2002</v>
      </c>
    </row>
    <row r="401" spans="1:3" x14ac:dyDescent="0.25">
      <c r="A401" s="108" t="s">
        <v>31</v>
      </c>
      <c r="B401" s="116">
        <v>193.6</v>
      </c>
      <c r="C401" s="109">
        <v>2002</v>
      </c>
    </row>
    <row r="402" spans="1:3" x14ac:dyDescent="0.25">
      <c r="A402" s="108" t="s">
        <v>31</v>
      </c>
      <c r="B402" s="116">
        <v>193.6</v>
      </c>
      <c r="C402" s="109">
        <v>2002</v>
      </c>
    </row>
    <row r="403" spans="1:3" x14ac:dyDescent="0.25">
      <c r="A403" s="108" t="s">
        <v>274</v>
      </c>
      <c r="B403" s="116">
        <v>2420</v>
      </c>
      <c r="C403" s="109">
        <v>2002</v>
      </c>
    </row>
    <row r="404" spans="1:3" x14ac:dyDescent="0.25">
      <c r="A404" s="108" t="s">
        <v>269</v>
      </c>
      <c r="B404" s="116">
        <v>121000</v>
      </c>
      <c r="C404" s="109">
        <v>2002</v>
      </c>
    </row>
    <row r="405" spans="1:3" x14ac:dyDescent="0.25">
      <c r="A405" s="108" t="s">
        <v>269</v>
      </c>
      <c r="B405" s="116">
        <v>1210</v>
      </c>
      <c r="C405" s="109">
        <v>2002</v>
      </c>
    </row>
    <row r="406" spans="1:3" x14ac:dyDescent="0.25">
      <c r="A406" s="108" t="s">
        <v>269</v>
      </c>
      <c r="B406" s="116">
        <v>3630</v>
      </c>
      <c r="C406" s="109">
        <v>2002</v>
      </c>
    </row>
    <row r="407" spans="1:3" ht="15" customHeight="1" x14ac:dyDescent="0.25">
      <c r="A407" s="108" t="s">
        <v>275</v>
      </c>
      <c r="B407" s="116">
        <v>1936</v>
      </c>
      <c r="C407" s="108">
        <v>203030</v>
      </c>
    </row>
    <row r="408" spans="1:3" x14ac:dyDescent="0.25">
      <c r="A408" s="108" t="s">
        <v>275</v>
      </c>
      <c r="B408" s="116">
        <v>4840</v>
      </c>
      <c r="C408" s="108">
        <v>203030</v>
      </c>
    </row>
    <row r="409" spans="1:3" x14ac:dyDescent="0.25">
      <c r="A409" s="108" t="s">
        <v>95</v>
      </c>
      <c r="B409" s="116">
        <v>7260</v>
      </c>
      <c r="C409" s="109">
        <v>203030</v>
      </c>
    </row>
    <row r="410" spans="1:3" x14ac:dyDescent="0.25">
      <c r="A410" s="108" t="s">
        <v>95</v>
      </c>
      <c r="B410" s="116">
        <v>7514.0999999999995</v>
      </c>
      <c r="C410" s="109">
        <v>203030</v>
      </c>
    </row>
    <row r="411" spans="1:3" x14ac:dyDescent="0.25">
      <c r="A411" s="108" t="s">
        <v>606</v>
      </c>
      <c r="B411" s="116">
        <v>40692.299999999996</v>
      </c>
      <c r="C411" s="109">
        <v>200301</v>
      </c>
    </row>
    <row r="412" spans="1:3" x14ac:dyDescent="0.25">
      <c r="A412" s="108" t="s">
        <v>403</v>
      </c>
      <c r="B412" s="116">
        <v>117612</v>
      </c>
      <c r="C412" s="109">
        <v>200108</v>
      </c>
    </row>
    <row r="413" spans="1:3" x14ac:dyDescent="0.25">
      <c r="A413" s="108" t="s">
        <v>555</v>
      </c>
      <c r="B413" s="116">
        <v>726</v>
      </c>
      <c r="C413" s="109">
        <v>200108</v>
      </c>
    </row>
    <row r="414" spans="1:3" ht="15" customHeight="1" x14ac:dyDescent="0.25">
      <c r="A414" s="108" t="s">
        <v>405</v>
      </c>
      <c r="B414" s="116">
        <v>7332.5999999999995</v>
      </c>
      <c r="C414" s="109">
        <v>200108</v>
      </c>
    </row>
    <row r="415" spans="1:3" x14ac:dyDescent="0.25">
      <c r="A415" s="108" t="s">
        <v>405</v>
      </c>
      <c r="B415" s="116">
        <v>42979.199999999997</v>
      </c>
      <c r="C415" s="109">
        <v>200108</v>
      </c>
    </row>
    <row r="416" spans="1:3" x14ac:dyDescent="0.25">
      <c r="A416" s="108" t="s">
        <v>405</v>
      </c>
      <c r="B416" s="116">
        <v>60867.839999999997</v>
      </c>
      <c r="C416" s="109">
        <v>200108</v>
      </c>
    </row>
    <row r="417" spans="1:3" ht="15" customHeight="1" x14ac:dyDescent="0.25">
      <c r="A417" s="108" t="s">
        <v>405</v>
      </c>
      <c r="B417" s="116">
        <v>1452</v>
      </c>
      <c r="C417" s="109">
        <v>200108</v>
      </c>
    </row>
    <row r="418" spans="1:3" x14ac:dyDescent="0.25">
      <c r="A418" s="108" t="s">
        <v>405</v>
      </c>
      <c r="B418" s="116">
        <v>471.9</v>
      </c>
      <c r="C418" s="109">
        <v>200108</v>
      </c>
    </row>
    <row r="419" spans="1:3" x14ac:dyDescent="0.25">
      <c r="A419" s="108" t="s">
        <v>229</v>
      </c>
      <c r="B419" s="116">
        <v>4428.5999999999995</v>
      </c>
      <c r="C419" s="109">
        <v>203003</v>
      </c>
    </row>
    <row r="420" spans="1:3" x14ac:dyDescent="0.25">
      <c r="A420" s="108" t="s">
        <v>229</v>
      </c>
      <c r="B420" s="116">
        <v>183048.8</v>
      </c>
      <c r="C420" s="109">
        <v>203003</v>
      </c>
    </row>
    <row r="421" spans="1:3" ht="15" customHeight="1" x14ac:dyDescent="0.25">
      <c r="A421" s="108" t="s">
        <v>98</v>
      </c>
      <c r="B421" s="116">
        <v>12100</v>
      </c>
      <c r="C421" s="109">
        <v>203004</v>
      </c>
    </row>
    <row r="422" spans="1:3" x14ac:dyDescent="0.25">
      <c r="A422" s="108" t="s">
        <v>97</v>
      </c>
      <c r="B422" s="116">
        <v>25845.599999999999</v>
      </c>
      <c r="C422" s="109">
        <v>203004</v>
      </c>
    </row>
    <row r="423" spans="1:3" x14ac:dyDescent="0.25">
      <c r="A423" s="108" t="s">
        <v>97</v>
      </c>
      <c r="B423" s="116">
        <v>29040</v>
      </c>
      <c r="C423" s="109">
        <v>203004</v>
      </c>
    </row>
    <row r="424" spans="1:3" x14ac:dyDescent="0.25">
      <c r="A424" s="108" t="s">
        <v>94</v>
      </c>
      <c r="B424" s="116">
        <v>5445</v>
      </c>
      <c r="C424" s="109">
        <v>203030</v>
      </c>
    </row>
    <row r="425" spans="1:3" ht="15" customHeight="1" x14ac:dyDescent="0.25">
      <c r="A425" s="108" t="s">
        <v>93</v>
      </c>
      <c r="B425" s="116">
        <v>3872</v>
      </c>
      <c r="C425" s="108">
        <v>203030</v>
      </c>
    </row>
    <row r="426" spans="1:3" x14ac:dyDescent="0.25">
      <c r="A426" s="108" t="s">
        <v>268</v>
      </c>
      <c r="B426" s="115">
        <v>26952.75</v>
      </c>
      <c r="C426" s="109">
        <v>200130</v>
      </c>
    </row>
    <row r="427" spans="1:3" x14ac:dyDescent="0.25">
      <c r="A427" s="108" t="s">
        <v>268</v>
      </c>
      <c r="B427" s="115">
        <v>4392.3</v>
      </c>
      <c r="C427" s="109">
        <v>200130</v>
      </c>
    </row>
    <row r="428" spans="1:3" ht="15" customHeight="1" x14ac:dyDescent="0.25">
      <c r="A428" s="108" t="s">
        <v>268</v>
      </c>
      <c r="B428" s="115">
        <v>1936</v>
      </c>
      <c r="C428" s="109">
        <v>200130</v>
      </c>
    </row>
    <row r="429" spans="1:3" x14ac:dyDescent="0.25">
      <c r="A429" s="108" t="s">
        <v>268</v>
      </c>
      <c r="B429" s="115">
        <v>968</v>
      </c>
      <c r="C429" s="109">
        <v>200130</v>
      </c>
    </row>
    <row r="430" spans="1:3" x14ac:dyDescent="0.25">
      <c r="A430" s="108" t="s">
        <v>558</v>
      </c>
      <c r="B430" s="115">
        <v>4235</v>
      </c>
      <c r="C430" s="108">
        <v>203030</v>
      </c>
    </row>
    <row r="431" spans="1:3" x14ac:dyDescent="0.25">
      <c r="A431" s="108" t="s">
        <v>92</v>
      </c>
      <c r="B431" s="115">
        <v>435.59999999999997</v>
      </c>
      <c r="C431" s="109">
        <v>2013</v>
      </c>
    </row>
    <row r="432" spans="1:3" ht="15" customHeight="1" x14ac:dyDescent="0.25">
      <c r="A432" s="108" t="s">
        <v>92</v>
      </c>
      <c r="B432" s="115">
        <v>1306.8</v>
      </c>
      <c r="C432" s="109">
        <v>2013</v>
      </c>
    </row>
    <row r="433" spans="1:3" x14ac:dyDescent="0.25">
      <c r="A433" s="108" t="s">
        <v>596</v>
      </c>
      <c r="B433" s="115">
        <v>968</v>
      </c>
      <c r="C433" s="109">
        <v>200402</v>
      </c>
    </row>
    <row r="434" spans="1:3" x14ac:dyDescent="0.25">
      <c r="A434" s="108" t="s">
        <v>395</v>
      </c>
      <c r="B434" s="115">
        <v>83853</v>
      </c>
      <c r="C434" s="109">
        <v>200104</v>
      </c>
    </row>
    <row r="435" spans="1:3" x14ac:dyDescent="0.25">
      <c r="A435" s="108" t="s">
        <v>697</v>
      </c>
      <c r="B435" s="115">
        <v>191664</v>
      </c>
      <c r="C435" s="109">
        <v>203030</v>
      </c>
    </row>
    <row r="436" spans="1:3" x14ac:dyDescent="0.25">
      <c r="A436" s="108" t="s">
        <v>114</v>
      </c>
      <c r="B436" s="115">
        <v>60500</v>
      </c>
      <c r="C436" s="109">
        <v>203030</v>
      </c>
    </row>
    <row r="437" spans="1:3" x14ac:dyDescent="0.25">
      <c r="A437" s="108" t="s">
        <v>594</v>
      </c>
      <c r="B437" s="115">
        <v>7260</v>
      </c>
      <c r="C437" s="109">
        <v>200130</v>
      </c>
    </row>
    <row r="438" spans="1:3" x14ac:dyDescent="0.25">
      <c r="A438" s="108" t="s">
        <v>594</v>
      </c>
      <c r="B438" s="115">
        <v>12099.878999999999</v>
      </c>
      <c r="C438" s="109">
        <v>200130</v>
      </c>
    </row>
    <row r="439" spans="1:3" x14ac:dyDescent="0.25">
      <c r="A439" s="108" t="s">
        <v>560</v>
      </c>
      <c r="B439" s="111">
        <v>605</v>
      </c>
      <c r="C439" s="109">
        <v>203030</v>
      </c>
    </row>
    <row r="440" spans="1:3" x14ac:dyDescent="0.25">
      <c r="B440" s="110">
        <f>SUM(B1:B439)</f>
        <v>6605704.8156374982</v>
      </c>
    </row>
    <row r="441" spans="1:3" x14ac:dyDescent="0.25">
      <c r="B441" s="110">
        <v>6605705.8899999997</v>
      </c>
    </row>
    <row r="442" spans="1:3" x14ac:dyDescent="0.25">
      <c r="B442" s="110">
        <f>B440-B441</f>
        <v>-1.074362501502037</v>
      </c>
    </row>
  </sheetData>
  <sortState ref="A5:R443">
    <sortCondition ref="A5:A443"/>
    <sortCondition ref="C5:C443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ACHIZ DIRECTE</vt:lpstr>
      <vt:lpstr>PROCEDURI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bugeac krisztina HR</dc:creator>
  <cp:lastModifiedBy>bugeac krisztina HR</cp:lastModifiedBy>
  <cp:lastPrinted>2025-12-16T07:24:06Z</cp:lastPrinted>
  <dcterms:created xsi:type="dcterms:W3CDTF">2023-03-15T07:31:36Z</dcterms:created>
  <dcterms:modified xsi:type="dcterms:W3CDTF">2025-12-16T11:54:52Z</dcterms:modified>
</cp:coreProperties>
</file>